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000" windowHeight="7620" firstSheet="4" activeTab="9"/>
  </bookViews>
  <sheets>
    <sheet name="library  file 3" sheetId="1" r:id="rId1"/>
    <sheet name="library  file 2" sheetId="2" r:id="rId2"/>
    <sheet name="library  file 1" sheetId="3" r:id="rId3"/>
    <sheet name="library  file 4" sheetId="4" r:id="rId4"/>
    <sheet name="library" sheetId="5" r:id="rId5"/>
    <sheet name="CCE 2012 VI" sheetId="6" r:id="rId6"/>
    <sheet name="CCE 2012 VII" sheetId="7" r:id="rId7"/>
    <sheet name="CCE 2012  VIII" sheetId="8" r:id="rId8"/>
    <sheet name="CCE 2012  VIII (2)modal" sheetId="9" r:id="rId9"/>
    <sheet name="Halferly Grading 678 " sheetId="10" r:id="rId10"/>
  </sheets>
  <definedNames>
    <definedName name="_xlfn.COUNTIFS" hidden="1">#NAME?</definedName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<sst xmlns="http://schemas.openxmlformats.org/spreadsheetml/2006/main" count="2854" uniqueCount="778">
  <si>
    <t>Telugu</t>
  </si>
  <si>
    <t>Hindi</t>
  </si>
  <si>
    <t>English</t>
  </si>
  <si>
    <t>Maths</t>
  </si>
  <si>
    <t>Social</t>
  </si>
  <si>
    <t>VI Class</t>
  </si>
  <si>
    <t xml:space="preserve">CCE Gradeing </t>
  </si>
  <si>
    <t>SM 1</t>
  </si>
  <si>
    <t>T.M</t>
  </si>
  <si>
    <t>E.M</t>
  </si>
  <si>
    <t>Boys</t>
  </si>
  <si>
    <t>Girls</t>
  </si>
  <si>
    <t>Total</t>
  </si>
  <si>
    <t>(II)</t>
  </si>
  <si>
    <t>Particulars of Children Progress</t>
  </si>
  <si>
    <t>Subject</t>
  </si>
  <si>
    <t>Competencies</t>
  </si>
  <si>
    <t>A</t>
  </si>
  <si>
    <t>B</t>
  </si>
  <si>
    <t>C</t>
  </si>
  <si>
    <t>Total No. of A, B, C in Telugu</t>
  </si>
  <si>
    <t>Total No. of A, B, C in Maths</t>
  </si>
  <si>
    <t>Overall Group in English</t>
  </si>
  <si>
    <t>Total No. of A, B, C in Hindi</t>
  </si>
  <si>
    <t>Science</t>
  </si>
  <si>
    <t>Total No. of A, B, C in Science</t>
  </si>
  <si>
    <t>Total No. of A, B, C in Social</t>
  </si>
  <si>
    <t>Progress of children in all competencies (Number)</t>
  </si>
  <si>
    <t>Percentage of children achieved all competencies</t>
  </si>
  <si>
    <t>Grade based on Total percentage of 'A' Group</t>
  </si>
  <si>
    <t>VII Class</t>
  </si>
  <si>
    <t>VIII Class</t>
  </si>
  <si>
    <t>Z.P.H.S. Thottambedu</t>
  </si>
  <si>
    <t>వినడం-మాట్లాడడం</t>
  </si>
  <si>
    <t>చదవడం-రాయడం</t>
  </si>
  <si>
    <t>స్వీయరచన</t>
  </si>
  <si>
    <t>పదజాలం</t>
  </si>
  <si>
    <t>సృనాత్మకత</t>
  </si>
  <si>
    <t>ప్రశంస</t>
  </si>
  <si>
    <t>భాషాంశాలు</t>
  </si>
  <si>
    <t>सुनॊ-बॊलॊ</t>
  </si>
  <si>
    <t xml:space="preserve">अर्थग्रहण के सात पडना   </t>
  </si>
  <si>
    <t>लिखना</t>
  </si>
  <si>
    <t>भाषा की बात</t>
  </si>
  <si>
    <t>ORAL</t>
  </si>
  <si>
    <t>Reading &amp; Responding</t>
  </si>
  <si>
    <t>Conventions of Writing</t>
  </si>
  <si>
    <t>Creative Expressions (Written)</t>
  </si>
  <si>
    <t>Vocabulary</t>
  </si>
  <si>
    <t>Grammatical Awareness</t>
  </si>
  <si>
    <t>సమస్య సాధన  Problem
Solving</t>
  </si>
  <si>
    <t>కారణాలు చెప్పడం - నిరూపణ     Reasoning
&amp; Proof</t>
  </si>
  <si>
    <t>వ్యక్తీకరణ  Communication</t>
  </si>
  <si>
    <t>సంధానాలు  Connections</t>
  </si>
  <si>
    <t>ప్రాతినిధ్యం  Representation</t>
  </si>
  <si>
    <t>शब्द भंडार</t>
  </si>
  <si>
    <t>प्रशंसा</t>
  </si>
  <si>
    <t>सृजनात्मक अभिव्यक्ति</t>
  </si>
  <si>
    <t>విషయావగాహన</t>
  </si>
  <si>
    <t>ప్రశ్నించడం - పరికల్పనలు</t>
  </si>
  <si>
    <t>ప్రయోగాలు,క్షేత్ర పరిశీలనలు</t>
  </si>
  <si>
    <t>సమాచార సేకరణ నైపుణ్యాలు - ప్రాజెక్టుపనులు</t>
  </si>
  <si>
    <t>బొమ్మలుగీయడం,నమూనాల తయారీ</t>
  </si>
  <si>
    <t>సౌందర్యాత్మక స్పృహ - వైఖరుల ప్రశంస</t>
  </si>
  <si>
    <t>జీవ వైవిధ్యం- నిత్యజీవిత వినియోగం</t>
  </si>
  <si>
    <t>భావనల అవగాహన</t>
  </si>
  <si>
    <t>చదివిన దానిపై అవగాహనలపై ప్రశ్నించడం</t>
  </si>
  <si>
    <t>సమాచార నైపుణ్యాలు</t>
  </si>
  <si>
    <t>కారణ, కారక సంబంధాలు</t>
  </si>
  <si>
    <t>మ్యాపింగ్ మరియు చిత్రాల అవగాహన</t>
  </si>
  <si>
    <t>ప్రశంస- సున్నితత్వం</t>
  </si>
  <si>
    <t>A+</t>
  </si>
  <si>
    <t>B+</t>
  </si>
  <si>
    <t>T</t>
  </si>
  <si>
    <t xml:space="preserve"> </t>
  </si>
  <si>
    <t>విఙ్ఞానశాస్త్రం ఎలా ఎదిగింది</t>
  </si>
  <si>
    <t>విద్యావికాసం</t>
  </si>
  <si>
    <t>భారతీయ విద్య</t>
  </si>
  <si>
    <t>చిట్టి చేతులు</t>
  </si>
  <si>
    <t>పిల్లల భాష ఎలా నేర్చుకుంటారు</t>
  </si>
  <si>
    <t>బాబోయ్ బడి</t>
  </si>
  <si>
    <t>పిల్లలు లెక్కలు టీచరు</t>
  </si>
  <si>
    <t>చిన్నారి</t>
  </si>
  <si>
    <t>బడి నేర్పిన పాఠాలు</t>
  </si>
  <si>
    <t>నేర్చుకోవడం మాకిష్టం</t>
  </si>
  <si>
    <t>పాఠం చెప్పడం ఒక కళ</t>
  </si>
  <si>
    <t>నేర్చుకోవడం పిల్లల నైజం</t>
  </si>
  <si>
    <t xml:space="preserve">గిజూబాయ్ </t>
  </si>
  <si>
    <t>గిజూబాయ్ ౬</t>
  </si>
  <si>
    <t>గిజూబాయ్ ౫</t>
  </si>
  <si>
    <t>గిజూబాయ్ ౨</t>
  </si>
  <si>
    <t>గిజూబాయ్ ౪</t>
  </si>
  <si>
    <t>నోబెల్ బహుమతి విజేతలు</t>
  </si>
  <si>
    <t>IDIOMS PHRASES</t>
  </si>
  <si>
    <t>సర్. ఐజాక్ న్యూటన్</t>
  </si>
  <si>
    <t>ప్రతిభావంతులు౫</t>
  </si>
  <si>
    <t>హిందీ వ్యాకరణం</t>
  </si>
  <si>
    <t>నీతి కథలు</t>
  </si>
  <si>
    <t>HOW TO USE TENSES</t>
  </si>
  <si>
    <t>సరదాసరదా లెక్కలు</t>
  </si>
  <si>
    <t>ప్రతిభావంతులు౧౧</t>
  </si>
  <si>
    <t>హిందీ తెలుగు నిఘంటువు</t>
  </si>
  <si>
    <t>నిత్యజీవితంలో సైన్స్</t>
  </si>
  <si>
    <t>HIGH SCHOOL</t>
  </si>
  <si>
    <t>సముద్రము-వింతలు</t>
  </si>
  <si>
    <t>ప్రతిభావంతులు౧</t>
  </si>
  <si>
    <t>హాకీ క్రీడా మాంత్రికుడు మేజర్ ధ్యాన్ చంద్</t>
  </si>
  <si>
    <t>నిత్యజీవితంలొ భౌతికశాస్త్రం</t>
  </si>
  <si>
    <t>సమాన హక్కులు</t>
  </si>
  <si>
    <t>ప్రతిభావంతులు ౯</t>
  </si>
  <si>
    <t>స్మాల్ స్కేల్ ఇండస్ట్రీస్</t>
  </si>
  <si>
    <t>ధ్యానం</t>
  </si>
  <si>
    <t>GREAT INDIANS YOGI VEMANA</t>
  </si>
  <si>
    <t>సత్యేంద్ర నాథ్ బోస్</t>
  </si>
  <si>
    <t>ప్రతిభావంతులు ౬</t>
  </si>
  <si>
    <t>స్టీపన్ హాకింగ్</t>
  </si>
  <si>
    <t>GREAT INDIANS VALLABAI PATEL</t>
  </si>
  <si>
    <t>సంపూణరామాయణం</t>
  </si>
  <si>
    <t>ప్రతిభావంతులు ౨</t>
  </si>
  <si>
    <t>సౌరవ్యవస్థ</t>
  </si>
  <si>
    <t>దేశాల చరిత్ర భూగోళం</t>
  </si>
  <si>
    <t>GREAT INDIANS AMARTYA SEN</t>
  </si>
  <si>
    <t>సందేశం</t>
  </si>
  <si>
    <t>ప్రతిభావంతులు ౧౦</t>
  </si>
  <si>
    <t>సైన్స్ లో సరదాలు</t>
  </si>
  <si>
    <t>దేశభక్తి గీతాలు</t>
  </si>
  <si>
    <t xml:space="preserve">GREAT INDIANS </t>
  </si>
  <si>
    <t>శ్రీకృష్ణలీలలు</t>
  </si>
  <si>
    <t>ప్రతిభావంతులు</t>
  </si>
  <si>
    <t>దాశరదీ శతకం</t>
  </si>
  <si>
    <t>GREAT INDIAN PRIMINISTERS J.NEHRU</t>
  </si>
  <si>
    <t>శుక్రాచార్యులు</t>
  </si>
  <si>
    <t>సైన్స్ ప్రపంచం</t>
  </si>
  <si>
    <t>త్రిభాషానిఘంటువు</t>
  </si>
  <si>
    <t>GREAT INDIAN PRESIDENTS</t>
  </si>
  <si>
    <t>వ్యాయామము-క్రీడలు</t>
  </si>
  <si>
    <t>పొడుపుకథలు-చింగ్ చదువు</t>
  </si>
  <si>
    <t>సైన్స్ దృక్పథం</t>
  </si>
  <si>
    <t>తేలికతెలుగువాచకం౨</t>
  </si>
  <si>
    <t>GENETICS TODAY</t>
  </si>
  <si>
    <t>వెయ్యేళ్ళ చరిత్ర</t>
  </si>
  <si>
    <t>పెన్సిల్ బాక్స్</t>
  </si>
  <si>
    <t>సైన్స్ దర్శిని</t>
  </si>
  <si>
    <t>తేలికతెలుగువాచకం౧</t>
  </si>
  <si>
    <t>GENERAL KNOWLEDGE</t>
  </si>
  <si>
    <t>వృక్షజగత్తు</t>
  </si>
  <si>
    <t>పెద్దలూ మాయం పిల్లలురాజ్యం</t>
  </si>
  <si>
    <t>సూర్యుడు</t>
  </si>
  <si>
    <t>తెలుగుపూలు</t>
  </si>
  <si>
    <t>GAUTHAMA BUDDHA</t>
  </si>
  <si>
    <t>విశ్వవిఙ్ఞానం౨</t>
  </si>
  <si>
    <t>పిల్లలు నేర్చుకోవడంలో ఎలా వెనుకబడుతారు</t>
  </si>
  <si>
    <t>సూర్యనమస్కారాలు</t>
  </si>
  <si>
    <t>తెలుగు సామెతలు –జనజీవనం</t>
  </si>
  <si>
    <t>FUN WITH NUMBERS</t>
  </si>
  <si>
    <t>విశ్వవిఖ్యాతశాస్త్రఙ్ఞులు</t>
  </si>
  <si>
    <t>పిల్లలు ఎలానేర్చుకుంటారు?</t>
  </si>
  <si>
    <t>సుమతీశతకం</t>
  </si>
  <si>
    <t>తెలుగు వ్యాకరణ చంద్రిక</t>
  </si>
  <si>
    <t>FIVE  IN ONE  ENGLISH GRAMMER</t>
  </si>
  <si>
    <t>విశ్వరహస్యం</t>
  </si>
  <si>
    <t>పిల్లలమనస్తత్వ శాస్త్రం</t>
  </si>
  <si>
    <t>సుప్రసిద్దుల జీవితవిశేషాలు</t>
  </si>
  <si>
    <t>తెలుగు వెలుగు</t>
  </si>
  <si>
    <t>ENGLISH  EASSAYS &amp;  LETTERS</t>
  </si>
  <si>
    <t>విశ్వం విఙ్ఞానం</t>
  </si>
  <si>
    <t>పిల్లల భాష ఉపాధ్యాయుడు</t>
  </si>
  <si>
    <t xml:space="preserve">సీమకథలు </t>
  </si>
  <si>
    <t>తెలుగు పొడుపు కథలు ౧౫౭౫</t>
  </si>
  <si>
    <t>EASY WAY TO LEARN MATHEMATICS</t>
  </si>
  <si>
    <t>విలియమ్ షేక్సిఫియర్</t>
  </si>
  <si>
    <t>పిల్లల ప్రశ్న సైన్స్ జవాబు</t>
  </si>
  <si>
    <t>సిందుబాద్ సాహసయాత్రలు</t>
  </si>
  <si>
    <t>తెలుగు తెలుగు నిఘంటువు</t>
  </si>
  <si>
    <t>EARTHQUAKES</t>
  </si>
  <si>
    <t>విముక్తి విద్య</t>
  </si>
  <si>
    <t>పిల్లల పిడుగులు</t>
  </si>
  <si>
    <t>సాపేక్షాసిద్దాంతం అంటే ఏమిటి?</t>
  </si>
  <si>
    <t>డిక్షనరి</t>
  </si>
  <si>
    <t>CHILDRENS SCIENCE LIBRARY 15 BOOKS</t>
  </si>
  <si>
    <t>విభిన్న విద్యాలయాలు</t>
  </si>
  <si>
    <t>పిల్లల గణితం</t>
  </si>
  <si>
    <t>సాంఘికశాస్త్ర నిఘంటువు పాఠశాలస్థాయి</t>
  </si>
  <si>
    <t>టైమ్ మేనేజ్ మెంట్</t>
  </si>
  <si>
    <t>CARROM</t>
  </si>
  <si>
    <t>వినయం లేని వీరుడు</t>
  </si>
  <si>
    <t>పింకి పిల్లి</t>
  </si>
  <si>
    <t>సర్దార్ వల్లబాయ్ పటేల్</t>
  </si>
  <si>
    <t>టాల్ స్టాయ్ కథలు</t>
  </si>
  <si>
    <t>BOOK  OF  EASSAYS</t>
  </si>
  <si>
    <t>విద్యుత్ ప్రయోగాలు</t>
  </si>
  <si>
    <t>పి.సి.రే</t>
  </si>
  <si>
    <t>సరసి కార్టూన్లు</t>
  </si>
  <si>
    <t>జీవశాస్త్రనిఘంటువు పాఠశాలస్థాయి</t>
  </si>
  <si>
    <t>BODYCLCK</t>
  </si>
  <si>
    <t>విద్యారంగం నేడు-రేపు</t>
  </si>
  <si>
    <t>పాడరా ఓ తెలుగువాడా</t>
  </si>
  <si>
    <t>సమయపాలన</t>
  </si>
  <si>
    <t>జానపదగేయాలు</t>
  </si>
  <si>
    <t>BHAGAT SINGH</t>
  </si>
  <si>
    <t>విచిత్ర ప్రపంచం</t>
  </si>
  <si>
    <t>నీరుకథ</t>
  </si>
  <si>
    <t>సంపూర్ణ బాలల బొమ్మల పంచతంత్రం</t>
  </si>
  <si>
    <t>జానపకథామృతం</t>
  </si>
  <si>
    <t>ALIBABA</t>
  </si>
  <si>
    <t>విఙ్ఞానశిఖరాలు</t>
  </si>
  <si>
    <t>నీతికథలు౨</t>
  </si>
  <si>
    <t>సంక్షిప్త ప్రపంచ చరిత్ర</t>
  </si>
  <si>
    <t>జాతిపిత మహాత్మాగాంధీ</t>
  </si>
  <si>
    <t>AIDS</t>
  </si>
  <si>
    <t>విఙ్ఞానవీచికలు ౪</t>
  </si>
  <si>
    <t>నాతప్పేమిటో!</t>
  </si>
  <si>
    <t>శ్రీనివాస రామానుజం గనితజీవితం</t>
  </si>
  <si>
    <t>జాగృతి</t>
  </si>
  <si>
    <t>A HAND BOOK OF SYNONYMS &amp;  ANTONYMS</t>
  </si>
  <si>
    <t>విఙ్ఞానతరంగిణి౨</t>
  </si>
  <si>
    <t>నదీరా</t>
  </si>
  <si>
    <t>వ్యక్తిత్వ వికాసం</t>
  </si>
  <si>
    <t>చొప్పదంటు ప్రశ్నలు</t>
  </si>
  <si>
    <t>71 SCIENCE PROJECTS</t>
  </si>
  <si>
    <t>విఙ్ఞానతరంగిణి</t>
  </si>
  <si>
    <t>నదీర</t>
  </si>
  <si>
    <t>వైఙ్ఞానిక పద్దతీ అంటే...</t>
  </si>
  <si>
    <t>చిల్డ్రన్స్ ఇంగ్లీష్ స్పీకింగ్ కోర్స్</t>
  </si>
  <si>
    <t>౪౫ రోజుల్లో హింది</t>
  </si>
  <si>
    <t>విఙ్ఞానకౌముది</t>
  </si>
  <si>
    <t>నడిచేటి నావ కథ</t>
  </si>
  <si>
    <t>వేమనశతకం</t>
  </si>
  <si>
    <t>చరిత్రకు సజీవసాక్ష్యాలు నాణాలు</t>
  </si>
  <si>
    <t>30 SECOND CHALLEGE  VOLUME2</t>
  </si>
  <si>
    <t>విఙ్ఞాన శాస్త్ర గాదలు</t>
  </si>
  <si>
    <t>నందు వంట  నేస్తం తంటా</t>
  </si>
  <si>
    <t>వీరేశలింగం</t>
  </si>
  <si>
    <t>చరిత్ర సృష్టించిన డైరీలు</t>
  </si>
  <si>
    <t>30 SECOND CHALLEGE  VOLUME1</t>
  </si>
  <si>
    <t>విఙ్ఞాన వీచికలు౧౦</t>
  </si>
  <si>
    <t>దోమ మలేరియా</t>
  </si>
  <si>
    <t>విశ్వవిఙ్ఞానదర్శిని</t>
  </si>
  <si>
    <t>చరిత్ర కెక్కినమహనీయుల కథలు</t>
  </si>
  <si>
    <t>3 IN 1 MULTI PURPOSE ENG.ENG TELUGU DICTIONARY</t>
  </si>
  <si>
    <t>విఙ్ఞాన కౌముది౨</t>
  </si>
  <si>
    <t>విశాలాంధ్ర ఇంగ్లీష్ తెలుగు పాకెట్ డిక్షనరి</t>
  </si>
  <si>
    <t>చదువులొ సగం</t>
  </si>
  <si>
    <t>౨౨౦౦ వింత ప్రశ్నలు సమాధానాలు</t>
  </si>
  <si>
    <t>విఙ్ఞాన కౌముది</t>
  </si>
  <si>
    <t>దేశబందు</t>
  </si>
  <si>
    <t>విశాలాంధ్ర ఇంగ్లీష్ గ్రామర్</t>
  </si>
  <si>
    <t>చత్రపతి శివాజి</t>
  </si>
  <si>
    <t>౧౦౧ పాఠశాల తెలుగు వ్యాసాలు</t>
  </si>
  <si>
    <t>వింతలు-విడ్డూరాలు</t>
  </si>
  <si>
    <t>దాదాబాయ్ నౌరోజి</t>
  </si>
  <si>
    <t>వివేకానందుడు</t>
  </si>
  <si>
    <t>చంద్రుడు</t>
  </si>
  <si>
    <t>101 ESSAYSFOR COMPITITION EXAMS</t>
  </si>
  <si>
    <t>లోకఙ్ఞానం</t>
  </si>
  <si>
    <t>తీగల్లో రాగాలు</t>
  </si>
  <si>
    <t>విద్య విలువలు సాంఘిక దృక్పథం</t>
  </si>
  <si>
    <t>గమ్మత్తు కథలు</t>
  </si>
  <si>
    <t>రెపిడెక్స్ ఇంగ్లీష్ కోర్స్</t>
  </si>
  <si>
    <t xml:space="preserve">లోకంచుట్టిన వీరుడు </t>
  </si>
  <si>
    <t>డా!! అంబేద్కర్</t>
  </si>
  <si>
    <t>విజయ దీపిక</t>
  </si>
  <si>
    <t>గణితవిఙ్ఞానసర్వస్వం</t>
  </si>
  <si>
    <t>లూయీపాశ్చర్</t>
  </si>
  <si>
    <t>డంబాలమారి డాన్  క్విక్సాట్</t>
  </si>
  <si>
    <t>విఙ్ఞానశాస్త్రవినోదాలు</t>
  </si>
  <si>
    <t>గణితంలో గారడీలు</t>
  </si>
  <si>
    <t>లలిత వ్యాకరణ</t>
  </si>
  <si>
    <t>టెలిఫోన్ సృష్టికర్త</t>
  </si>
  <si>
    <t>విఙ్ఞానపథంలో విజయ ఘట్టాలు</t>
  </si>
  <si>
    <t>గణిత భౌతిక శాస్త్రాలలో తమాషాలు</t>
  </si>
  <si>
    <t>రోదసీనౌక</t>
  </si>
  <si>
    <t>టీచర్ కు ఉత్తరం</t>
  </si>
  <si>
    <t>వస్తువు భాష శైలి</t>
  </si>
  <si>
    <t>గడగడ ఇంగ్లిష్</t>
  </si>
  <si>
    <t>రోదసీ</t>
  </si>
  <si>
    <t>జీవకణం-విశేషాలు</t>
  </si>
  <si>
    <t>రోజురోజుకో చరిత్ర</t>
  </si>
  <si>
    <t>కెమిస్ట్రీ పార్మూలాస్</t>
  </si>
  <si>
    <t>రోదసి</t>
  </si>
  <si>
    <t>జీవకణం-రహస్యాలు</t>
  </si>
  <si>
    <t>రేఖాగణితంతో ఆటలు</t>
  </si>
  <si>
    <t>కెమిశ్ట్రీ పార్ములా</t>
  </si>
  <si>
    <t>జాతిరత్నాలు</t>
  </si>
  <si>
    <t>రాయల ప్రపంచ అట్లాస్</t>
  </si>
  <si>
    <t>కుమారశతకం</t>
  </si>
  <si>
    <t>రాయలబావినీతి</t>
  </si>
  <si>
    <t>జా శ్రి.మల్లిక్</t>
  </si>
  <si>
    <t>రసాయనశాస్త్ర నిఘంటువు పాఠశాలస్థాయి</t>
  </si>
  <si>
    <t>కార్ల్ మార్క్స్</t>
  </si>
  <si>
    <t>రష్యన్ చిత్రకళ</t>
  </si>
  <si>
    <t>జహంగీర్</t>
  </si>
  <si>
    <t>యోగాసనాలు</t>
  </si>
  <si>
    <t>కామెడీ కాలఙ్ఞానం</t>
  </si>
  <si>
    <t>రవీంద్రనాథ్ ఠాగూర్ నెల వంక</t>
  </si>
  <si>
    <t>జవహర్ లాల్ నెహ్రూ</t>
  </si>
  <si>
    <t>మోక్షగుండం విశ్వేశ్వరయ్య</t>
  </si>
  <si>
    <t>ఒకవిజేతాఅత్మకథ</t>
  </si>
  <si>
    <t>రవీంద్రనాథ్ ఠాగూర్</t>
  </si>
  <si>
    <t>జన్యుశాస్త్రం రహస్యాలు</t>
  </si>
  <si>
    <t>మొదటిఎత్తు</t>
  </si>
  <si>
    <t>ఈసప్ కథలు</t>
  </si>
  <si>
    <t>రక్తపోటు</t>
  </si>
  <si>
    <t>చైనానీతికథలు</t>
  </si>
  <si>
    <t>మెమరీ పవర్</t>
  </si>
  <si>
    <t>ఇంగ్లీష్ లో మీరే టాప్</t>
  </si>
  <si>
    <t>మొల్ల</t>
  </si>
  <si>
    <t>చెట్టు</t>
  </si>
  <si>
    <t>మీగురించి మీకు తెలుసా</t>
  </si>
  <si>
    <t>ఇంగ్లీష్ తెలుగు నిఘంటువు</t>
  </si>
  <si>
    <t>మేకపిల్ల మెడగంట చిట్టెలు కృతిజ</t>
  </si>
  <si>
    <t>చూలాలు</t>
  </si>
  <si>
    <t>మీకుతెలుసా</t>
  </si>
  <si>
    <t>ఇంగ్లిష్ గ్రామర్ త్రూ బై లింగ్బల్</t>
  </si>
  <si>
    <t>మూడు ఏనుగులు</t>
  </si>
  <si>
    <t>చివరి ఆకు బహెన్రీ</t>
  </si>
  <si>
    <t>మి.ని.జికె. జనరల్ నాలెడ్జి</t>
  </si>
  <si>
    <t>ఇంగ్లిష్ గ్రామర్  కాంపోజిషన్</t>
  </si>
  <si>
    <t>ముఖ్దుం మొహియుద్దీన్</t>
  </si>
  <si>
    <t>చిట్టిరాకుమారి చందమామ</t>
  </si>
  <si>
    <t>మాల్గుడి కథలు</t>
  </si>
  <si>
    <t>ఆరోగ్యం సౌభాగ్యం</t>
  </si>
  <si>
    <t>చిటపట చినుకులు</t>
  </si>
  <si>
    <t>మాయావిసనకర్ర</t>
  </si>
  <si>
    <t>ఆయుర్వేదం ఆహార ఔషద చికిత్సలు</t>
  </si>
  <si>
    <t>మిత్రబేద కథలు</t>
  </si>
  <si>
    <t>చార్లెస్ డార్విన్</t>
  </si>
  <si>
    <t>మానవశరీర నిర్మాణ శాస్త్రం శరీరధర్మశాస్త్రం</t>
  </si>
  <si>
    <t>ఆంధ్రులచరిత్ర</t>
  </si>
  <si>
    <t>మాస్టారు చెప్పిన సైన్స్ విచిత్రాలు౧</t>
  </si>
  <si>
    <t>చరిత్ర అంటే</t>
  </si>
  <si>
    <t>మాథ్యమాటికల్ పార్మూలాస్</t>
  </si>
  <si>
    <t>ఆంధ్రప్రదేశ్ సమగ్ర చరిత్ర</t>
  </si>
  <si>
    <t>మార్కోపోలో</t>
  </si>
  <si>
    <t>చదువంటే మూడోకన్ను</t>
  </si>
  <si>
    <t>మహిళల్లో మానసిక సమస్యలు</t>
  </si>
  <si>
    <t>ఆంధ్రప్రదేశ్ ముఖ్యమంత్రులు</t>
  </si>
  <si>
    <t>మానవుడు నరావతరణం</t>
  </si>
  <si>
    <t>గౌతమీ పుత్ర శాతకర్ణి</t>
  </si>
  <si>
    <t>మహనీయుల హితోక్తులు ౧౩౦౦</t>
  </si>
  <si>
    <t>ఆంధ్రదేశంలో జైన,భౌద్ద మతాలు</t>
  </si>
  <si>
    <t>మహాసముద్రాలు</t>
  </si>
  <si>
    <t>గుడ్డునుంచి</t>
  </si>
  <si>
    <t>మరవరాని మనచరిత్ర</t>
  </si>
  <si>
    <t>ఆంధ్రకేసరి టంగుటూరి ప్రకాశం</t>
  </si>
  <si>
    <t>మహాభారతనీతికథలు</t>
  </si>
  <si>
    <t>గణితసూత్ర దీపిక</t>
  </si>
  <si>
    <t>మనరాష్ట్రాల కథలు</t>
  </si>
  <si>
    <t>ఆంధ్రకవుల చరిత్ర</t>
  </si>
  <si>
    <t>మహాభారతంలో మధురగాదలు</t>
  </si>
  <si>
    <t>కోతిమనిషి</t>
  </si>
  <si>
    <t>మనమంచి ఆటలు</t>
  </si>
  <si>
    <t>ఆంగ్లభాషా సాహిత్య నిఘంటువు</t>
  </si>
  <si>
    <t>మహాభారత నీతికథలు</t>
  </si>
  <si>
    <t>కోతిపోటో</t>
  </si>
  <si>
    <t>మనతెలుగు పెద్దలు</t>
  </si>
  <si>
    <t>అవయవాల ఆత్మకథలు</t>
  </si>
  <si>
    <t>కొత్తశక్తి జనకాలు</t>
  </si>
  <si>
    <t>మనకు తెలియని మహాత్ముడు</t>
  </si>
  <si>
    <t>అరచేతిలో ఆంధ్రప్రదేశ్</t>
  </si>
  <si>
    <t>మహాభక్తి</t>
  </si>
  <si>
    <t>కొత్తబ్యాంగ్</t>
  </si>
  <si>
    <t>మన రాష్ట్రపతులు</t>
  </si>
  <si>
    <t>అమరజీవి పొట్టిశ్రీరాములు</t>
  </si>
  <si>
    <t>మహాకవికాళిదాసు</t>
  </si>
  <si>
    <t>కృష్ణశతకం</t>
  </si>
  <si>
    <t>మథర్ తెరిసా</t>
  </si>
  <si>
    <t>అపురూపమైన భూమి</t>
  </si>
  <si>
    <t>మనిషి పరిణామ సిద్దాంతం</t>
  </si>
  <si>
    <t xml:space="preserve">కృతఙ్ఞతలు </t>
  </si>
  <si>
    <t>మంచిపద్యాలు</t>
  </si>
  <si>
    <t>అనగనగా......</t>
  </si>
  <si>
    <t>మనశాసన సభ్యులు</t>
  </si>
  <si>
    <t>కూతూ భూరీల కథ</t>
  </si>
  <si>
    <t>భూమి</t>
  </si>
  <si>
    <t>అద్బుతదీపం</t>
  </si>
  <si>
    <t>మనవిశ్వం మనభూమి</t>
  </si>
  <si>
    <t>కుమార సత్యం</t>
  </si>
  <si>
    <t>భాస్కర శతకం</t>
  </si>
  <si>
    <t>అంతరిక్షం</t>
  </si>
  <si>
    <t>మనకు ఏమికావాలి</t>
  </si>
  <si>
    <t>కుడి-ఎడమ</t>
  </si>
  <si>
    <t>భారతీయ సంస్కృతి</t>
  </si>
  <si>
    <t>అంకెలు వింతలు</t>
  </si>
  <si>
    <t>మనకథ</t>
  </si>
  <si>
    <t>కుంతి</t>
  </si>
  <si>
    <t>భారతీయ మహిళా శాస్త్రవేత్తలు</t>
  </si>
  <si>
    <t>प्रयॊजन मूलक कामकाजी हिन्दी</t>
  </si>
  <si>
    <t>మంచిగా ఉందాం</t>
  </si>
  <si>
    <t>కాలుష్యం</t>
  </si>
  <si>
    <t>భారతస్వాతంత్ర్యోద్యమచరిత్ర౩</t>
  </si>
  <si>
    <t>तेलुगु हिन्दि उच्चारण शब्दकॊश</t>
  </si>
  <si>
    <t>మంచికబుర్లు౩</t>
  </si>
  <si>
    <t>కాలిక్యులేటర్ గేమ్స్</t>
  </si>
  <si>
    <t>భారతస్వాతంత్ర్య సమర చరిత్ర</t>
  </si>
  <si>
    <t>आब्जेक्टिव हिन्दि</t>
  </si>
  <si>
    <t>మంచిఅమ్మ</t>
  </si>
  <si>
    <t>కప్పకల</t>
  </si>
  <si>
    <t>భారతరాజ్యాంగం</t>
  </si>
  <si>
    <t>YOUR FOOD YOU</t>
  </si>
  <si>
    <t>భావిపౌరులు</t>
  </si>
  <si>
    <t>కథలే పాఠాలు</t>
  </si>
  <si>
    <t>భారతదేశపు శక్తి</t>
  </si>
  <si>
    <t>WORLD FAMOUS SCIENTISTS</t>
  </si>
  <si>
    <t>భారతీయుల శాస్త్రఙ్ఞులు</t>
  </si>
  <si>
    <t>కథలంటే మాకిష్టం</t>
  </si>
  <si>
    <t>భారత స్వాతత్ర్యోద్యమ చరిత్ర౪</t>
  </si>
  <si>
    <t>V.V.GIRI</t>
  </si>
  <si>
    <t>భారతస్వాతంత్ర్య పోరాటం</t>
  </si>
  <si>
    <t>భారత స్వాతత్ర్యోద్యమ చరిత్ర౧</t>
  </si>
  <si>
    <t>THE STORY OF MAN</t>
  </si>
  <si>
    <t>భారతదేశ చరిత్ర</t>
  </si>
  <si>
    <t>కథ కాని కథ</t>
  </si>
  <si>
    <t>భాగహారము మరియు భాజనీయతా సూత్రాలు</t>
  </si>
  <si>
    <t>THE HUMAN MACHINE</t>
  </si>
  <si>
    <t>భలే కథలు</t>
  </si>
  <si>
    <t>కంప్యుటర్లో నక్షత్రమండలం</t>
  </si>
  <si>
    <t>బుడుగు</t>
  </si>
  <si>
    <t>TELUGU,HINDI,ENGLISH LEARNING COURSE</t>
  </si>
  <si>
    <t>బ్రహ్మచారిపెళ్ళి</t>
  </si>
  <si>
    <t>ఐ.ఐ.టి పౌండేషన్</t>
  </si>
  <si>
    <t>బాలవ్యాకరణ ఘంటాపథము</t>
  </si>
  <si>
    <t>STORIES</t>
  </si>
  <si>
    <t>బోధన శోధన</t>
  </si>
  <si>
    <t>ఏయిడ్స్ బాబోయ్ ఏయిడ్స్</t>
  </si>
  <si>
    <t>బాలగేయాలు గేయకథలు బొమ్మలతో</t>
  </si>
  <si>
    <t>బో బక్ నేర్చిన పాటం</t>
  </si>
  <si>
    <t>ఏది మంచీ-ఏది చేడు</t>
  </si>
  <si>
    <t>ప్రాచీన ప్రపంచ చరిత్ర</t>
  </si>
  <si>
    <t>SPACE TODAY</t>
  </si>
  <si>
    <t>బొటనువేలితో బొమ్మలు</t>
  </si>
  <si>
    <t>ఏకలవ్యుడు</t>
  </si>
  <si>
    <t>ప్రాంక్స్ టిప్స్ టు ఇంగ్లీష్ గ్రామర్</t>
  </si>
  <si>
    <t>SOCIAL LIFE OF PLANTS</t>
  </si>
  <si>
    <t>బేతాళ ద్వీపం</t>
  </si>
  <si>
    <t>ఎద్దుకథ</t>
  </si>
  <si>
    <t>ప్రపంచప్రఖ్యాత సూక్తులు లోకోక్తులు</t>
  </si>
  <si>
    <t>SKIN AND HAIR</t>
  </si>
  <si>
    <t>బెంజిమన్ ప్రాంక్లిన్</t>
  </si>
  <si>
    <t>ఎడ్వర్డ్ జన్నర్</t>
  </si>
  <si>
    <t>ప్రపంచంలోని జంతువులు</t>
  </si>
  <si>
    <t>SITUTIONAL SENTENCES IN DAILY  LIFE</t>
  </si>
  <si>
    <t>బూమికథ</t>
  </si>
  <si>
    <t>ఉపాధ్యాయ శిక్షణ</t>
  </si>
  <si>
    <t>ప్రపంచ ప్రఖ్యాత శాస్త్రవేత్తలు</t>
  </si>
  <si>
    <t>SITUTIONAL GRAMMER</t>
  </si>
  <si>
    <t>హైడీ జొనాస్పైరి</t>
  </si>
  <si>
    <t>బుచ్చుబాబు బొమ్మకారు</t>
  </si>
  <si>
    <t>ఇందుమతి</t>
  </si>
  <si>
    <t>ప్రపంచ చరిత్ర</t>
  </si>
  <si>
    <t>SAROJINI NOIDU</t>
  </si>
  <si>
    <t>హరగోవింద్ ఖురానా</t>
  </si>
  <si>
    <t>బాలవిఙ్ఞానం</t>
  </si>
  <si>
    <t>ఆవిరి యంత్రముల రైలు కథ</t>
  </si>
  <si>
    <t>ప్రథమ జాతీయ స్వాతంత్ర్య సమరం</t>
  </si>
  <si>
    <t>RADIATION  AND  MEN</t>
  </si>
  <si>
    <t>స్వయం కృషి స్వావలంబన</t>
  </si>
  <si>
    <t>బాలలకథామాల ౧౦</t>
  </si>
  <si>
    <t>ఆధునిక శాస్త్ర విఙ్ఞానం</t>
  </si>
  <si>
    <t>ప్రథమ చికిత్స</t>
  </si>
  <si>
    <t>PROTEINS</t>
  </si>
  <si>
    <t>సైన్స్లో అద్భుతాలు౩</t>
  </si>
  <si>
    <t>బాలల విఙ్ఞానామృతం</t>
  </si>
  <si>
    <t>ఆదర్శ యువకులు</t>
  </si>
  <si>
    <t>ప్రఖ్యాత భారతీయ శాస్త్రవేత్తలు</t>
  </si>
  <si>
    <t>PRE VENTION OF BURNS</t>
  </si>
  <si>
    <t>సైన్స్ విచిత్రాలు</t>
  </si>
  <si>
    <t>బాలల కథామాల ౭</t>
  </si>
  <si>
    <t>ఆటలంటే మాకిష్టం</t>
  </si>
  <si>
    <t>పెద్దబాలశిక్ష భాగమ్ ౨</t>
  </si>
  <si>
    <t>PANCHATANTRAM</t>
  </si>
  <si>
    <t>సైన్యాధిపతి-గర్వభంగం</t>
  </si>
  <si>
    <t>బాలనీతి</t>
  </si>
  <si>
    <t>అలెగ్డాండర్ ప్లెమింగ్</t>
  </si>
  <si>
    <t>పెద్దబాలశిక్ష భాగమ్ ౧</t>
  </si>
  <si>
    <t>NEELAMSAMJEEVA REDDY</t>
  </si>
  <si>
    <t>సుమధుర కథలు</t>
  </si>
  <si>
    <t>బాబరు</t>
  </si>
  <si>
    <t>అలెగ్జాండర్ గ్రహంబెల్</t>
  </si>
  <si>
    <t>పూర్వగాధాలహరి</t>
  </si>
  <si>
    <t>NCBHSCHOOL ATLAS</t>
  </si>
  <si>
    <t>సిద్దేంద్రయోగి</t>
  </si>
  <si>
    <t>బల్బు వెలిగింది</t>
  </si>
  <si>
    <t>అలవాట్లు అనర్థాలు</t>
  </si>
  <si>
    <t>పురాణ కథలు</t>
  </si>
  <si>
    <t>NANO</t>
  </si>
  <si>
    <t>సింహరాజుకథలు</t>
  </si>
  <si>
    <t>బడి బతుకు</t>
  </si>
  <si>
    <t>అమీర్ సింహుడు</t>
  </si>
  <si>
    <t>పిజిక్స్ పార్మూలాస్</t>
  </si>
  <si>
    <t>MATHS ISFUN</t>
  </si>
  <si>
    <t>సాహిత్యవ్యాసాలు</t>
  </si>
  <si>
    <t>బండి నుంచి మోటారుకు</t>
  </si>
  <si>
    <t>అన్నీరత్నాలే</t>
  </si>
  <si>
    <t>MATHEMATICS</t>
  </si>
  <si>
    <t>సామాన్య వృక్షాలు</t>
  </si>
  <si>
    <t>బంగారుజింక</t>
  </si>
  <si>
    <t>అన్నవాహికలో పరాన బుక్కులు</t>
  </si>
  <si>
    <t>పాలనా రహస్యం</t>
  </si>
  <si>
    <t>MATHEMATICAL</t>
  </si>
  <si>
    <t>సాగరశాస్త్రం</t>
  </si>
  <si>
    <t>ఫస్ట్ ఎయిద్ హెల్త్ గైడ్</t>
  </si>
  <si>
    <t>అద్దాలతో ఆటలు</t>
  </si>
  <si>
    <t>పర్యావరణ పరిఙ్ఞానం</t>
  </si>
  <si>
    <t>MATHAMATICAL TRUTHS</t>
  </si>
  <si>
    <t>సస్వంత సింహుడు</t>
  </si>
  <si>
    <t>ఫకృద్దీన్ఆలి అహ్మద్</t>
  </si>
  <si>
    <t>అందాలమార్కు అతిమంచిపిల్లి</t>
  </si>
  <si>
    <t>LETTER WRITING</t>
  </si>
  <si>
    <t>సర్పసంహిత౪</t>
  </si>
  <si>
    <t>ప్రాచీన భారతదేశం</t>
  </si>
  <si>
    <t>అందరికీ ఆరోగ్యం అసాధ్యమా</t>
  </si>
  <si>
    <t>పరిసరాల కాలుష్యం పరిరక్షణ</t>
  </si>
  <si>
    <t>LALA LAJPAT RAI</t>
  </si>
  <si>
    <t>సర్పసంహిత౩</t>
  </si>
  <si>
    <t>ప్రపంచవిచిత్రములు</t>
  </si>
  <si>
    <t xml:space="preserve"> విదేశి కథలు</t>
  </si>
  <si>
    <t>పండుగలు- ప్రాముఖ్యత</t>
  </si>
  <si>
    <t>JOY OF MAKING INDIAN TOYS</t>
  </si>
  <si>
    <t>సర్పసంహిత౨</t>
  </si>
  <si>
    <t>ప్రపంచ పరిశోధనలు</t>
  </si>
  <si>
    <t xml:space="preserve"> భాష-భావం</t>
  </si>
  <si>
    <t>పంచతంత్రం౧</t>
  </si>
  <si>
    <t>INDIAN FAMOUS SPIRITUAL PERSOUALITLES</t>
  </si>
  <si>
    <t>సర్పసంహిత౧</t>
  </si>
  <si>
    <t>ప్రతీకారం</t>
  </si>
  <si>
    <t xml:space="preserve"> బుడిబుడి కథలు</t>
  </si>
  <si>
    <t>పంచతంత్రం ౨</t>
  </si>
  <si>
    <t>సర్పవిఙ్ఞానం౨</t>
  </si>
  <si>
    <t>ప్రతిభావంతులు౭</t>
  </si>
  <si>
    <t>అనిబెసెంట్</t>
  </si>
  <si>
    <t>గ్రంథాలయ పుస్తకాల జాబితా</t>
  </si>
  <si>
    <t>సీతాకోక చిలుక</t>
  </si>
  <si>
    <t>హలో మేమే కూరగాయలు</t>
  </si>
  <si>
    <t>హరివిల్లు</t>
  </si>
  <si>
    <t>హిందు</t>
  </si>
  <si>
    <t>సింహం కుందేలు</t>
  </si>
  <si>
    <t>సీత</t>
  </si>
  <si>
    <t>సాహసబాల</t>
  </si>
  <si>
    <t>సప్తగిరిసాహితి</t>
  </si>
  <si>
    <t>సాయం</t>
  </si>
  <si>
    <t>సహాయం</t>
  </si>
  <si>
    <t>మొసలి ఏనుగు</t>
  </si>
  <si>
    <t>శబాష్ వరాహా</t>
  </si>
  <si>
    <t>శివసహాయం</t>
  </si>
  <si>
    <t>మావూరిజాతర</t>
  </si>
  <si>
    <t>విలియం షేక్స్ పియర్</t>
  </si>
  <si>
    <t>విత్తనం నవ్వింది</t>
  </si>
  <si>
    <t>లబో దిబో</t>
  </si>
  <si>
    <t>బుడుగులు</t>
  </si>
  <si>
    <t>విరిజల్లు</t>
  </si>
  <si>
    <t>వింత ఉడుత</t>
  </si>
  <si>
    <t>రంగులముచ్చట్లు</t>
  </si>
  <si>
    <t>బాలసాహిత్యసంపుటి</t>
  </si>
  <si>
    <t>వనదేవత రతనాల హారం</t>
  </si>
  <si>
    <t>మహిమగల బూర</t>
  </si>
  <si>
    <t>వినయంలేని వీరుడు</t>
  </si>
  <si>
    <t>రామాయణం</t>
  </si>
  <si>
    <t>భరత జ్యోతి</t>
  </si>
  <si>
    <t>బాలసాహిత్యవైభవం</t>
  </si>
  <si>
    <t>విదేశి కథలు</t>
  </si>
  <si>
    <t>మూడురెళ్ళు ఆరు</t>
  </si>
  <si>
    <t>బొమ్మలు చూడండి కథలను చెప్పండి</t>
  </si>
  <si>
    <t>బాలసాహిత్యం౪</t>
  </si>
  <si>
    <t>వాణలో వాణి</t>
  </si>
  <si>
    <t>మామంచి అమ్మ</t>
  </si>
  <si>
    <t>బాలసాహిత్యం౧,౩,౩</t>
  </si>
  <si>
    <t>లోకంచుట్టిన వీరుడు</t>
  </si>
  <si>
    <t>బోద వంతెన</t>
  </si>
  <si>
    <t>బాలసాహిత్యం౫</t>
  </si>
  <si>
    <t>బాలసాహిత్యం</t>
  </si>
  <si>
    <t>మాపల</t>
  </si>
  <si>
    <t>బుజ్జిమేక</t>
  </si>
  <si>
    <t>బాలలపూదోట</t>
  </si>
  <si>
    <t>బోబక్ నేర్చినపాఠం</t>
  </si>
  <si>
    <t>బాలసాహిత్యం ౧ ,౧,౨,౨,౨</t>
  </si>
  <si>
    <t>బాలసాహిత్య సంపుటి</t>
  </si>
  <si>
    <t>బాకా ఊదితే</t>
  </si>
  <si>
    <t xml:space="preserve">బా..వ్ </t>
  </si>
  <si>
    <t>బంగారుపిట్టగూడు</t>
  </si>
  <si>
    <t>బంతిపూలు</t>
  </si>
  <si>
    <t>పిల్లనగ్రోవి</t>
  </si>
  <si>
    <t>బంక మేక</t>
  </si>
  <si>
    <t>పుట్టిన రోజు వేడుక</t>
  </si>
  <si>
    <t>బండినుంచి మోటారుకు</t>
  </si>
  <si>
    <t>సైన్యాధిపతి గర్వభంగమ్</t>
  </si>
  <si>
    <t>పిట్ట పారు</t>
  </si>
  <si>
    <t>పూలవనం</t>
  </si>
  <si>
    <t>దేవుని పాప</t>
  </si>
  <si>
    <t>శివానందలహరి</t>
  </si>
  <si>
    <t>పచ్చబంతి</t>
  </si>
  <si>
    <t>పూలపడవ</t>
  </si>
  <si>
    <t>దినచర్య</t>
  </si>
  <si>
    <t>పొదరిల్లు</t>
  </si>
  <si>
    <t>నేనే టి.వి</t>
  </si>
  <si>
    <t>పులి పుట్టినరోజు</t>
  </si>
  <si>
    <t>జిమ్మి తెలివి</t>
  </si>
  <si>
    <t>పిల్లి ఎలుక</t>
  </si>
  <si>
    <t>రవీంద్రనాథ్ టాగూర్</t>
  </si>
  <si>
    <t>నాచెట్టు</t>
  </si>
  <si>
    <t>పావురం దెబ్బ</t>
  </si>
  <si>
    <t>చిలుక సీతాకోక చిలుక</t>
  </si>
  <si>
    <t>నీలంచేప ఎర్రచేప</t>
  </si>
  <si>
    <t>నక్కతెలివి</t>
  </si>
  <si>
    <t>పశ్చిమపలుకులు</t>
  </si>
  <si>
    <t>చిరుజల్లులు</t>
  </si>
  <si>
    <t>నాతప్పేమిటో</t>
  </si>
  <si>
    <t>తోడేళ్ళ గొర్రెపిల్ల</t>
  </si>
  <si>
    <t>తెలుగుభాష</t>
  </si>
  <si>
    <t>చదువుదాం సాదిద్దాం</t>
  </si>
  <si>
    <t>నడిచేటి నావకథ</t>
  </si>
  <si>
    <t>బుడిబుడి కథలు</t>
  </si>
  <si>
    <t>తోకలేని కోతి</t>
  </si>
  <si>
    <t>తుంటరి ఈగ</t>
  </si>
  <si>
    <t>చదువుకున్న ఎలుక</t>
  </si>
  <si>
    <t>దొంగపిల్లి కోడిపిల్లలు</t>
  </si>
  <si>
    <t>తెలివైన బాతు</t>
  </si>
  <si>
    <t>తీపి పండు తిక్కకోతి</t>
  </si>
  <si>
    <t>చందమామలో ఒకరోజు</t>
  </si>
  <si>
    <t>తోట</t>
  </si>
  <si>
    <t>బండి బతుకు</t>
  </si>
  <si>
    <t>తాబేలు నాట్యం</t>
  </si>
  <si>
    <t>తాయిలం</t>
  </si>
  <si>
    <t>గుజ్జనగూళ్ళు౩,౨</t>
  </si>
  <si>
    <t>తుంటరిచిలుక</t>
  </si>
  <si>
    <t>తాతయ్య సలహా</t>
  </si>
  <si>
    <t>తాబేలు స్నేహం</t>
  </si>
  <si>
    <t>గుజ్జనగూళ్ళు</t>
  </si>
  <si>
    <t>డిటెక్టివ్ కుందేలు</t>
  </si>
  <si>
    <t>పొడుపుకథలు</t>
  </si>
  <si>
    <t>చెలిమి</t>
  </si>
  <si>
    <t>డొల్లు డొల్లు పుచ్చకాయ</t>
  </si>
  <si>
    <t>కోతికొమ్మచ్చి</t>
  </si>
  <si>
    <t>జాలి</t>
  </si>
  <si>
    <t>చెబితే వినాలి</t>
  </si>
  <si>
    <t>జంతుప్రేమ</t>
  </si>
  <si>
    <t>కొల్లేరుజల్లు</t>
  </si>
  <si>
    <t>చైనాఆధునిక నీతికథలు</t>
  </si>
  <si>
    <t>గెలిచిన గాడిద</t>
  </si>
  <si>
    <t>చిన్నారి ఊహలు</t>
  </si>
  <si>
    <t>కాకిరంగు</t>
  </si>
  <si>
    <t>చీమ నేరేడు చెట్టు</t>
  </si>
  <si>
    <t>కోతిపలక</t>
  </si>
  <si>
    <t>గొప్పలు తిప్పలు</t>
  </si>
  <si>
    <t>కథావాహిని</t>
  </si>
  <si>
    <t>చిలుక</t>
  </si>
  <si>
    <t>కోతి సీత</t>
  </si>
  <si>
    <t>గొంగళి అందం</t>
  </si>
  <si>
    <t>కథాబాల</t>
  </si>
  <si>
    <t>చినుకులు</t>
  </si>
  <si>
    <t>పింకీ పిల్లి</t>
  </si>
  <si>
    <t>కోకిల పాట</t>
  </si>
  <si>
    <t>కోతి కొబ్బరి కాయలు</t>
  </si>
  <si>
    <t>ఏం చేస్తున్నావ్</t>
  </si>
  <si>
    <t>చిట్టిపొట్టికోడిపిట్ట</t>
  </si>
  <si>
    <t>నరావతరణం</t>
  </si>
  <si>
    <t>కాకి మనస్సు</t>
  </si>
  <si>
    <t>కోడిపిల్ల</t>
  </si>
  <si>
    <t>ఎలుకవీరుడు</t>
  </si>
  <si>
    <t>చి.రా.చందమామ</t>
  </si>
  <si>
    <t>చిట్టెలుక కృతఙ్ఞత</t>
  </si>
  <si>
    <t>కాకి చేసిన తప్పు</t>
  </si>
  <si>
    <t>కొత్తచివుళ్ళు</t>
  </si>
  <si>
    <t>ఆశకుపోతే</t>
  </si>
  <si>
    <t>గాడిదగుడ్డు</t>
  </si>
  <si>
    <t>కలిసుందాం రా</t>
  </si>
  <si>
    <t>కూరగాయలస్నేహం</t>
  </si>
  <si>
    <t>అవ్వజాతగాళ్ళు</t>
  </si>
  <si>
    <t>కుడి ఎడమ</t>
  </si>
  <si>
    <t>కోతి పోటో</t>
  </si>
  <si>
    <t>కచ్చోతి కిటుకు</t>
  </si>
  <si>
    <t>కుక్కసహాయం</t>
  </si>
  <si>
    <t>అల్లరికప్పలు</t>
  </si>
  <si>
    <t>కాకులతెలివి</t>
  </si>
  <si>
    <t>కొబ్బరి చిప్ప పడ్వ</t>
  </si>
  <si>
    <t>ఒకవిత్తనం నూరుకాయలు</t>
  </si>
  <si>
    <t>కథాలహరి</t>
  </si>
  <si>
    <t>అయిలోని జాతర</t>
  </si>
  <si>
    <t>కాకిపిల్లప్రతిభ</t>
  </si>
  <si>
    <t>కొత్తబాగ్</t>
  </si>
  <si>
    <t>ఊహ ౨</t>
  </si>
  <si>
    <t>ఎలుక స్వయంవరం</t>
  </si>
  <si>
    <t>అనుకున్నది ఒకటి అయినది ఒకటి</t>
  </si>
  <si>
    <t>ఉల్లి గడ్డ ఏడుపు</t>
  </si>
  <si>
    <t>ఎలుక ఇల్లు</t>
  </si>
  <si>
    <t>అనంత బాల సాహితీ  ౧,౨,౩,౪,౫,౬,</t>
  </si>
  <si>
    <t>కథలంటే నాకిష్టం</t>
  </si>
  <si>
    <t>ఉపాయం</t>
  </si>
  <si>
    <t>ఋతువులు</t>
  </si>
  <si>
    <t>అక్షరం గొడుగు</t>
  </si>
  <si>
    <t>ఆరోగ్యంగా ఉండాలంటే</t>
  </si>
  <si>
    <t>ఇష్టం</t>
  </si>
  <si>
    <t>ఇంధ్రధనుస్సు</t>
  </si>
  <si>
    <t>అంతా ఉత్తుత్తి</t>
  </si>
  <si>
    <t>భాష-భావం</t>
  </si>
  <si>
    <t>45,86</t>
  </si>
  <si>
    <t>201,03</t>
  </si>
  <si>
    <t>100,84</t>
  </si>
  <si>
    <t>95,94,97</t>
  </si>
  <si>
    <t>కథా పుస్తకాలు ౫౦</t>
  </si>
  <si>
    <t>కథా పుస్తకాలు ౪౯</t>
  </si>
  <si>
    <t>కథా పుస్తకాలు ౪౭</t>
  </si>
  <si>
    <t>కథా పుస్తకాలు ౪౬</t>
  </si>
  <si>
    <t>కథా పుస్తకాలు ౪౫</t>
  </si>
  <si>
    <t>కథా పుస్తకాలు ౪౪</t>
  </si>
  <si>
    <t>కథా పుస్తకాలు ౪౩</t>
  </si>
  <si>
    <t>కథా పుస్తకాలు ౪౨</t>
  </si>
  <si>
    <t>కథా పుస్తకాలు ౪౧</t>
  </si>
  <si>
    <t>కథా పుస్తకాలు ౪౦</t>
  </si>
  <si>
    <t>కథా పుస్తకాలు ౩౮</t>
  </si>
  <si>
    <t>కథా పుస్తకాలు ౩౭</t>
  </si>
  <si>
    <t>కథా పుస్తకాలు ౩౬</t>
  </si>
  <si>
    <t>కథా పుస్తకాలు ౩౫</t>
  </si>
  <si>
    <t>కథా పుస్తకాలు ౩౪</t>
  </si>
  <si>
    <t>కథా పుస్తకాలు ౩౩</t>
  </si>
  <si>
    <t>కథా పుస్తకాలు ౩౨</t>
  </si>
  <si>
    <t>కథా పుస్తకాలు ౩౧</t>
  </si>
  <si>
    <t>కథా పుస్తకాలు ౩౦</t>
  </si>
  <si>
    <t>కథా పుస్తకాలు ౨౮</t>
  </si>
  <si>
    <t>కథా పుస్తకాలు ౨౬</t>
  </si>
  <si>
    <t>కథా పుస్తకాలు ౨౫</t>
  </si>
  <si>
    <t>కథా పుస్తకాలు ౨౪</t>
  </si>
  <si>
    <t>కథా పుస్తకాలు ౨౨</t>
  </si>
  <si>
    <t>కథా పుస్తకాలు ౨౧</t>
  </si>
  <si>
    <t>కథా పుస్తకాలు ౨౦</t>
  </si>
  <si>
    <t>కథా పుస్తకాలు ౧౯</t>
  </si>
  <si>
    <t>కథా పుస్తకాలు ౧౮</t>
  </si>
  <si>
    <t>కథా పుస్తకాలు ౧౬</t>
  </si>
  <si>
    <t>కథా పుస్తకాలు ౧౫</t>
  </si>
  <si>
    <t>కథా పుస్తకాలు ౧౪</t>
  </si>
  <si>
    <t>కథా పుస్తకాలు ౧౧</t>
  </si>
  <si>
    <t>కథా పుస్తకాలు ౧౦</t>
  </si>
  <si>
    <t>కథా పుస్తకాలు ౯</t>
  </si>
  <si>
    <t>కథా పుస్తకాలు ౮</t>
  </si>
  <si>
    <t>కథా పుస్తకాలు ౭</t>
  </si>
  <si>
    <t>కథా పుస్తకాలు ౬</t>
  </si>
  <si>
    <t>కథా పుస్తకాలు ౫</t>
  </si>
  <si>
    <t>కథా పుస్తకాలు ౪</t>
  </si>
  <si>
    <t>కథా పుస్తకాలు ౨</t>
  </si>
  <si>
    <t>కథా పుస్తకాలు ౧</t>
  </si>
  <si>
    <t>కథాలోకం౧౩</t>
  </si>
  <si>
    <t>కథాలోకం౧౨</t>
  </si>
  <si>
    <t>కథాలోకం౧౧</t>
  </si>
  <si>
    <t>కథాలోకం౯</t>
  </si>
  <si>
    <t>కథాలోకం౮</t>
  </si>
  <si>
    <t>కథాలోకం౭</t>
  </si>
  <si>
    <t>కథాలోకం౬</t>
  </si>
  <si>
    <t>కథాలోకం౫</t>
  </si>
  <si>
    <t>కథాలోకం౪</t>
  </si>
  <si>
    <t>కథాలోకం౨</t>
  </si>
  <si>
    <t>కథాలోకం౧</t>
  </si>
  <si>
    <t>బాలసాహిత్యం ౨</t>
  </si>
  <si>
    <t>బాలసాహిత్యం౨</t>
  </si>
  <si>
    <t xml:space="preserve">బాలసాహిత్యం ౧ </t>
  </si>
  <si>
    <t>బాలసాహిత్యం౩</t>
  </si>
  <si>
    <t>చిన్ని ప్రపంచం</t>
  </si>
  <si>
    <t>అనంత బాల సాహితీ ౫</t>
  </si>
  <si>
    <t>అనంత బాల సాహితీ ౪</t>
  </si>
  <si>
    <t>అనంత బాల సాహితీ  ౬,</t>
  </si>
  <si>
    <t>అనంత బాల సాహితీ ౩</t>
  </si>
  <si>
    <t>అనంత బాల సాహితీ ౨</t>
  </si>
  <si>
    <t>బాలసాహితి</t>
  </si>
  <si>
    <t>బాలసాహితీ వైభవం</t>
  </si>
  <si>
    <t>గుజ్జనగూళ్ళు౩</t>
  </si>
  <si>
    <t>గుజ్జనగూళ్ళు౨</t>
  </si>
  <si>
    <t>science</t>
  </si>
  <si>
    <t>G</t>
  </si>
  <si>
    <t>TOTAL</t>
  </si>
  <si>
    <t>Class Grade</t>
  </si>
  <si>
    <t>Subject Grade</t>
  </si>
  <si>
    <t>Class  VIII</t>
  </si>
  <si>
    <t>SL.No</t>
  </si>
  <si>
    <t>Class  VII</t>
  </si>
  <si>
    <t>Class  VI</t>
  </si>
  <si>
    <t>EM</t>
  </si>
  <si>
    <t>Summative Test 2     (Halfyearly Exams) Grading Particulars</t>
  </si>
  <si>
    <t>SchoolGrading Formate</t>
  </si>
  <si>
    <t>Proforma III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</si>
</sst>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రూ&quot;\ #,##0;&quot;రూ&quot;\ \-#,##0"/>
    <numFmt numFmtId="165" formatCode="&quot;రూ&quot;\ #,##0;[Red]&quot;రూ&quot;\ \-#,##0"/>
    <numFmt numFmtId="166" formatCode="&quot;రూ&quot;\ #,##0.00;&quot;రూ&quot;\ \-#,##0.00"/>
    <numFmt numFmtId="167" formatCode="&quot;రూ&quot;\ #,##0.00;[Red]&quot;రూ&quot;\ \-#,##0.00"/>
    <numFmt numFmtId="168" formatCode="_ &quot;రూ&quot;\ * #,##0_ ;_ &quot;రూ&quot;\ * \-#,##0_ ;_ &quot;రూ&quot;\ * &quot;-&quot;_ ;_ @_ "/>
    <numFmt numFmtId="169" formatCode="_ * #,##0_ ;_ * \-#,##0_ ;_ * &quot;-&quot;_ ;_ @_ "/>
    <numFmt numFmtId="170" formatCode="_ &quot;రూ&quot;\ * #,##0.00_ ;_ &quot;రూ&quot;\ * \-#,##0.00_ ;_ &quot;రూ&quot;\ * &quot;-&quot;??_ ;_ @_ "/>
    <numFmt numFmtId="171" formatCode="_ * #,##0.00_ ;_ * \-#,##0.00_ ;_ * &quot;-&quot;??_ ;_ @_ 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L-TTHarshapriya"/>
      <family val="5"/>
    </font>
    <font>
      <b/>
      <sz val="9"/>
      <color indexed="8"/>
      <name val="TL-TTHarshapriya"/>
      <family val="5"/>
    </font>
    <font>
      <b/>
      <sz val="12"/>
      <color indexed="8"/>
      <name val="Times New Roman"/>
      <family val="1"/>
    </font>
    <font>
      <b/>
      <sz val="9"/>
      <name val="Arial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lgeri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Gautami"/>
      <family val="2"/>
    </font>
    <font>
      <b/>
      <sz val="10"/>
      <color indexed="8"/>
      <name val="Calibri"/>
      <family val="2"/>
    </font>
    <font>
      <b/>
      <sz val="11"/>
      <color indexed="8"/>
      <name val="Gautami"/>
      <family val="2"/>
    </font>
    <font>
      <b/>
      <sz val="12"/>
      <color indexed="8"/>
      <name val="Gautami"/>
      <family val="2"/>
    </font>
    <font>
      <b/>
      <sz val="8"/>
      <color indexed="8"/>
      <name val="Calibri"/>
      <family val="2"/>
    </font>
    <font>
      <b/>
      <sz val="8"/>
      <color indexed="8"/>
      <name val="Gautami"/>
      <family val="2"/>
    </font>
    <font>
      <b/>
      <sz val="9"/>
      <color indexed="8"/>
      <name val="Gautami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8"/>
      <color indexed="8"/>
      <name val="Arial Black"/>
      <family val="2"/>
    </font>
    <font>
      <sz val="10"/>
      <color indexed="8"/>
      <name val="Calibri"/>
      <family val="2"/>
    </font>
    <font>
      <b/>
      <sz val="8"/>
      <color indexed="8"/>
      <name val="Arial Black"/>
      <family val="2"/>
    </font>
    <font>
      <b/>
      <sz val="10"/>
      <color indexed="8"/>
      <name val="Gautami"/>
      <family val="2"/>
    </font>
    <font>
      <b/>
      <sz val="10"/>
      <color indexed="8"/>
      <name val="Arial Black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lger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Gautami"/>
      <family val="2"/>
    </font>
    <font>
      <b/>
      <sz val="10"/>
      <color theme="1"/>
      <name val="Calibri"/>
      <family val="2"/>
    </font>
    <font>
      <b/>
      <sz val="11"/>
      <color theme="1"/>
      <name val="Gautami"/>
      <family val="2"/>
    </font>
    <font>
      <b/>
      <sz val="12"/>
      <color theme="1"/>
      <name val="Gautami"/>
      <family val="2"/>
    </font>
    <font>
      <b/>
      <sz val="8"/>
      <color theme="1"/>
      <name val="Calibri"/>
      <family val="2"/>
    </font>
    <font>
      <b/>
      <sz val="8"/>
      <color theme="1"/>
      <name val="Gautami"/>
      <family val="2"/>
    </font>
    <font>
      <b/>
      <sz val="9"/>
      <color theme="1"/>
      <name val="Gautami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8"/>
      <color theme="1"/>
      <name val="Arial Black"/>
      <family val="2"/>
    </font>
    <font>
      <sz val="10"/>
      <color theme="1"/>
      <name val="Calibri"/>
      <family val="2"/>
    </font>
    <font>
      <b/>
      <sz val="8"/>
      <color theme="1"/>
      <name val="Arial Black"/>
      <family val="2"/>
    </font>
    <font>
      <b/>
      <sz val="10"/>
      <color theme="1"/>
      <name val="Gautami"/>
      <family val="2"/>
    </font>
    <font>
      <b/>
      <sz val="10"/>
      <color theme="1"/>
      <name val="Arial Black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DashDotDot"/>
      <bottom style="double"/>
    </border>
    <border>
      <left style="medium"/>
      <right style="medium"/>
      <top style="medium"/>
      <bottom style="double"/>
    </border>
    <border>
      <left style="medium"/>
      <right style="slantDashDot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slantDashDot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slantDashDot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slantDashDot"/>
    </border>
    <border>
      <left style="medium"/>
      <right>
        <color indexed="63"/>
      </right>
      <top style="mediumDashDotDot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DashDotDot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slantDashDot"/>
      <right style="medium"/>
      <top style="medium"/>
      <bottom style="medium"/>
    </border>
    <border>
      <left style="slantDashDot"/>
      <right style="medium"/>
      <top style="medium"/>
      <bottom style="slantDashDot"/>
    </border>
    <border>
      <left style="medium"/>
      <right style="mediumDashDotDot"/>
      <top style="mediumDashDotDot"/>
      <bottom style="double"/>
    </border>
    <border>
      <left style="slantDashDot"/>
      <right style="medium"/>
      <top style="slantDashDot"/>
      <bottom style="medium"/>
    </border>
    <border>
      <left style="slantDashDot"/>
      <right style="medium"/>
      <top style="medium"/>
      <bottom style="double"/>
    </border>
    <border>
      <left style="slantDashDot"/>
      <right style="medium"/>
      <top>
        <color indexed="63"/>
      </top>
      <bottom style="medium"/>
    </border>
    <border>
      <left style="medium"/>
      <right style="medium"/>
      <top style="slantDashDot"/>
      <bottom style="medium"/>
    </border>
    <border>
      <left>
        <color indexed="63"/>
      </left>
      <right style="mediumDashDotDot"/>
      <top style="mediumDashDotDot"/>
      <bottom style="double"/>
    </border>
    <border>
      <left>
        <color indexed="63"/>
      </left>
      <right style="medium"/>
      <top style="mediumDashDotDot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0" xfId="55" applyFont="1" applyFill="1">
      <alignment/>
      <protection/>
    </xf>
    <xf numFmtId="0" fontId="5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left" vertical="center"/>
      <protection/>
    </xf>
    <xf numFmtId="0" fontId="4" fillId="0" borderId="0" xfId="55" applyFont="1" applyFill="1" applyAlignment="1">
      <alignment horizontal="left"/>
      <protection/>
    </xf>
    <xf numFmtId="0" fontId="7" fillId="0" borderId="0" xfId="55" applyFont="1" applyFill="1" applyAlignment="1">
      <alignment horizontal="left" vertical="center"/>
      <protection/>
    </xf>
    <xf numFmtId="0" fontId="3" fillId="0" borderId="0" xfId="63" applyFont="1" applyFill="1" applyAlignment="1" applyProtection="1">
      <alignment horizontal="right"/>
      <protection locked="0"/>
    </xf>
    <xf numFmtId="0" fontId="3" fillId="0" borderId="0" xfId="63" applyFont="1" applyFill="1" applyAlignment="1" applyProtection="1">
      <alignment/>
      <protection locked="0"/>
    </xf>
    <xf numFmtId="0" fontId="8" fillId="0" borderId="0" xfId="63" applyFont="1" applyFill="1" applyProtection="1">
      <alignment/>
      <protection locked="0"/>
    </xf>
    <xf numFmtId="0" fontId="3" fillId="0" borderId="10" xfId="63" applyFont="1" applyFill="1" applyBorder="1" applyAlignment="1" applyProtection="1">
      <alignment horizontal="center" vertical="center" wrapText="1"/>
      <protection locked="0"/>
    </xf>
    <xf numFmtId="0" fontId="3" fillId="0" borderId="11" xfId="63" applyFont="1" applyFill="1" applyBorder="1" applyAlignment="1" applyProtection="1">
      <alignment horizontal="center" vertical="center" wrapText="1"/>
      <protection locked="0"/>
    </xf>
    <xf numFmtId="0" fontId="4" fillId="0" borderId="0" xfId="55" applyFont="1" applyFill="1" applyBorder="1">
      <alignment/>
      <protection/>
    </xf>
    <xf numFmtId="0" fontId="3" fillId="0" borderId="12" xfId="63" applyFont="1" applyFill="1" applyBorder="1" applyAlignment="1" applyProtection="1">
      <alignment horizontal="center" vertical="center" wrapText="1"/>
      <protection locked="0"/>
    </xf>
    <xf numFmtId="0" fontId="4" fillId="0" borderId="13" xfId="63" applyFont="1" applyFill="1" applyBorder="1" applyAlignment="1" applyProtection="1">
      <alignment horizontal="center" vertical="center"/>
      <protection locked="0"/>
    </xf>
    <xf numFmtId="0" fontId="8" fillId="0" borderId="13" xfId="63" applyFont="1" applyFill="1" applyBorder="1" applyAlignment="1" applyProtection="1">
      <alignment horizontal="center" vertical="center"/>
      <protection locked="0"/>
    </xf>
    <xf numFmtId="0" fontId="8" fillId="0" borderId="13" xfId="63" applyFont="1" applyFill="1" applyBorder="1" applyAlignment="1" applyProtection="1">
      <alignment horizontal="center" vertical="center"/>
      <protection/>
    </xf>
    <xf numFmtId="0" fontId="8" fillId="0" borderId="14" xfId="63" applyFont="1" applyFill="1" applyBorder="1" applyAlignment="1" applyProtection="1">
      <alignment horizontal="center" vertical="center"/>
      <protection/>
    </xf>
    <xf numFmtId="0" fontId="8" fillId="0" borderId="15" xfId="63" applyFont="1" applyFill="1" applyBorder="1" applyAlignment="1" applyProtection="1">
      <alignment horizontal="center" vertical="center"/>
      <protection locked="0"/>
    </xf>
    <xf numFmtId="0" fontId="9" fillId="0" borderId="15" xfId="63" applyFont="1" applyFill="1" applyBorder="1" applyAlignment="1" applyProtection="1">
      <alignment horizontal="center" vertical="center"/>
      <protection/>
    </xf>
    <xf numFmtId="0" fontId="9" fillId="0" borderId="15" xfId="64" applyFont="1" applyFill="1" applyBorder="1" applyAlignment="1" applyProtection="1">
      <alignment horizontal="center" vertical="center"/>
      <protection/>
    </xf>
    <xf numFmtId="0" fontId="10" fillId="0" borderId="16" xfId="63" applyFont="1" applyFill="1" applyBorder="1" applyAlignment="1" applyProtection="1">
      <alignment horizontal="center" vertical="top" wrapText="1"/>
      <protection locked="0"/>
    </xf>
    <xf numFmtId="0" fontId="10" fillId="0" borderId="17" xfId="63" applyFont="1" applyFill="1" applyBorder="1" applyAlignment="1" applyProtection="1">
      <alignment horizontal="center" vertical="top" wrapText="1"/>
      <protection locked="0"/>
    </xf>
    <xf numFmtId="0" fontId="9" fillId="0" borderId="18" xfId="63" applyFont="1" applyFill="1" applyBorder="1" applyAlignment="1" applyProtection="1">
      <alignment horizontal="center" vertical="center"/>
      <protection/>
    </xf>
    <xf numFmtId="0" fontId="2" fillId="0" borderId="0" xfId="55" applyFill="1">
      <alignment/>
      <protection/>
    </xf>
    <xf numFmtId="0" fontId="2" fillId="0" borderId="0" xfId="55" applyFill="1" applyBorder="1">
      <alignment/>
      <protection/>
    </xf>
    <xf numFmtId="0" fontId="2" fillId="0" borderId="0" xfId="55" applyFill="1" applyAlignment="1">
      <alignment horizontal="left"/>
      <protection/>
    </xf>
    <xf numFmtId="0" fontId="3" fillId="0" borderId="19" xfId="63" applyFont="1" applyFill="1" applyBorder="1" applyAlignment="1" applyProtection="1">
      <alignment horizontal="center" vertical="center" wrapText="1"/>
      <protection locked="0"/>
    </xf>
    <xf numFmtId="0" fontId="3" fillId="0" borderId="20" xfId="63" applyFont="1" applyFill="1" applyBorder="1" applyAlignment="1" applyProtection="1">
      <alignment horizontal="center" vertical="center" wrapText="1"/>
      <protection locked="0"/>
    </xf>
    <xf numFmtId="0" fontId="3" fillId="0" borderId="21" xfId="63" applyFont="1" applyFill="1" applyBorder="1" applyAlignment="1" applyProtection="1">
      <alignment horizontal="center" vertical="center" wrapText="1"/>
      <protection locked="0"/>
    </xf>
    <xf numFmtId="0" fontId="0" fillId="0" borderId="13" xfId="63" applyFont="1" applyFill="1" applyBorder="1" applyAlignment="1" applyProtection="1">
      <alignment horizontal="center" vertical="center"/>
      <protection locked="0"/>
    </xf>
    <xf numFmtId="0" fontId="8" fillId="0" borderId="22" xfId="63" applyFont="1" applyFill="1" applyBorder="1" applyAlignment="1" applyProtection="1">
      <alignment horizontal="center" vertical="center"/>
      <protection locked="0"/>
    </xf>
    <xf numFmtId="0" fontId="8" fillId="0" borderId="20" xfId="63" applyFont="1" applyFill="1" applyBorder="1" applyAlignment="1" applyProtection="1">
      <alignment horizontal="center" vertical="center"/>
      <protection/>
    </xf>
    <xf numFmtId="0" fontId="9" fillId="0" borderId="17" xfId="63" applyFont="1" applyFill="1" applyBorder="1" applyAlignment="1" applyProtection="1">
      <alignment horizontal="center" vertical="center"/>
      <protection/>
    </xf>
    <xf numFmtId="0" fontId="3" fillId="0" borderId="23" xfId="63" applyFont="1" applyFill="1" applyBorder="1" applyAlignment="1" applyProtection="1">
      <alignment horizontal="center" vertical="center" wrapText="1"/>
      <protection locked="0"/>
    </xf>
    <xf numFmtId="0" fontId="65" fillId="0" borderId="24" xfId="0" applyFont="1" applyFill="1" applyBorder="1" applyAlignment="1">
      <alignment horizontal="left" wrapText="1"/>
    </xf>
    <xf numFmtId="0" fontId="65" fillId="0" borderId="25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0" fontId="12" fillId="0" borderId="15" xfId="63" applyFont="1" applyFill="1" applyBorder="1" applyAlignment="1" applyProtection="1">
      <alignment horizontal="left" vertical="top" wrapText="1"/>
      <protection locked="0"/>
    </xf>
    <xf numFmtId="0" fontId="8" fillId="0" borderId="15" xfId="63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3" fillId="0" borderId="15" xfId="63" applyFont="1" applyFill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>
      <alignment horizontal="left" vertical="center"/>
    </xf>
    <xf numFmtId="0" fontId="8" fillId="0" borderId="22" xfId="63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7" fillId="0" borderId="0" xfId="0" applyFont="1" applyAlignment="1">
      <alignment horizontal="left" vertical="center"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63" fillId="0" borderId="0" xfId="0" applyFont="1" applyBorder="1" applyAlignment="1">
      <alignment/>
    </xf>
    <xf numFmtId="0" fontId="68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1" fillId="0" borderId="20" xfId="0" applyFont="1" applyBorder="1" applyAlignment="1">
      <alignment horizontal="left" vertical="center"/>
    </xf>
    <xf numFmtId="0" fontId="72" fillId="0" borderId="20" xfId="0" applyFont="1" applyBorder="1" applyAlignment="1">
      <alignment horizontal="left" vertical="center"/>
    </xf>
    <xf numFmtId="0" fontId="72" fillId="33" borderId="20" xfId="0" applyFont="1" applyFill="1" applyBorder="1" applyAlignment="1">
      <alignment horizontal="left" vertical="center"/>
    </xf>
    <xf numFmtId="0" fontId="71" fillId="33" borderId="2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5" fillId="0" borderId="0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 wrapText="1"/>
    </xf>
    <xf numFmtId="0" fontId="75" fillId="0" borderId="20" xfId="0" applyFont="1" applyBorder="1" applyAlignment="1">
      <alignment horizontal="left" vertical="top" wrapText="1"/>
    </xf>
    <xf numFmtId="0" fontId="75" fillId="0" borderId="20" xfId="0" applyFont="1" applyBorder="1" applyAlignment="1">
      <alignment horizontal="left" vertical="top"/>
    </xf>
    <xf numFmtId="0" fontId="73" fillId="0" borderId="20" xfId="0" applyFont="1" applyBorder="1" applyAlignment="1">
      <alignment horizontal="left" vertical="top" wrapText="1"/>
    </xf>
    <xf numFmtId="0" fontId="73" fillId="0" borderId="20" xfId="0" applyFont="1" applyFill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3" fontId="75" fillId="0" borderId="20" xfId="0" applyNumberFormat="1" applyFont="1" applyBorder="1" applyAlignment="1">
      <alignment horizontal="left" vertical="top"/>
    </xf>
    <xf numFmtId="0" fontId="76" fillId="0" borderId="0" xfId="0" applyFont="1" applyAlignment="1">
      <alignment/>
    </xf>
    <xf numFmtId="0" fontId="77" fillId="0" borderId="0" xfId="0" applyFont="1" applyAlignment="1">
      <alignment horizontal="left" vertical="top"/>
    </xf>
    <xf numFmtId="0" fontId="77" fillId="0" borderId="0" xfId="0" applyFont="1" applyBorder="1" applyAlignment="1">
      <alignment horizontal="left" vertical="top"/>
    </xf>
    <xf numFmtId="0" fontId="76" fillId="0" borderId="0" xfId="0" applyFont="1" applyAlignment="1">
      <alignment horizontal="left" vertical="top"/>
    </xf>
    <xf numFmtId="0" fontId="78" fillId="0" borderId="20" xfId="0" applyFont="1" applyBorder="1" applyAlignment="1">
      <alignment horizontal="left" vertical="center"/>
    </xf>
    <xf numFmtId="0" fontId="79" fillId="0" borderId="20" xfId="0" applyFont="1" applyBorder="1" applyAlignment="1">
      <alignment horizontal="left" vertical="top"/>
    </xf>
    <xf numFmtId="0" fontId="78" fillId="0" borderId="20" xfId="0" applyFont="1" applyBorder="1" applyAlignment="1">
      <alignment horizontal="left" vertical="top"/>
    </xf>
    <xf numFmtId="0" fontId="68" fillId="0" borderId="20" xfId="0" applyFont="1" applyBorder="1" applyAlignment="1">
      <alignment horizontal="left" vertical="top"/>
    </xf>
    <xf numFmtId="0" fontId="77" fillId="0" borderId="0" xfId="0" applyFont="1" applyAlignment="1">
      <alignment horizontal="left" vertical="top" wrapText="1"/>
    </xf>
    <xf numFmtId="0" fontId="68" fillId="0" borderId="20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79" fillId="0" borderId="20" xfId="0" applyFont="1" applyBorder="1" applyAlignment="1">
      <alignment horizontal="left" vertical="top" wrapText="1"/>
    </xf>
    <xf numFmtId="0" fontId="78" fillId="0" borderId="20" xfId="0" applyFont="1" applyBorder="1" applyAlignment="1">
      <alignment horizontal="left" vertical="top" wrapText="1"/>
    </xf>
    <xf numFmtId="0" fontId="79" fillId="0" borderId="20" xfId="0" applyFont="1" applyFill="1" applyBorder="1" applyAlignment="1">
      <alignment horizontal="left" vertical="top" wrapText="1"/>
    </xf>
    <xf numFmtId="0" fontId="80" fillId="0" borderId="20" xfId="0" applyFont="1" applyFill="1" applyBorder="1" applyAlignment="1">
      <alignment horizontal="left" vertical="top" wrapText="1"/>
    </xf>
    <xf numFmtId="0" fontId="80" fillId="0" borderId="20" xfId="0" applyFont="1" applyBorder="1" applyAlignment="1">
      <alignment horizontal="left" vertical="top" wrapText="1"/>
    </xf>
    <xf numFmtId="3" fontId="78" fillId="0" borderId="20" xfId="0" applyNumberFormat="1" applyFont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76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9" fillId="0" borderId="18" xfId="63" applyFont="1" applyFill="1" applyBorder="1" applyAlignment="1" applyProtection="1">
      <alignment horizontal="center" vertical="center"/>
      <protection/>
    </xf>
    <xf numFmtId="0" fontId="10" fillId="0" borderId="30" xfId="63" applyFont="1" applyFill="1" applyBorder="1" applyAlignment="1" applyProtection="1">
      <alignment horizontal="center" vertical="top" wrapText="1"/>
      <protection locked="0"/>
    </xf>
    <xf numFmtId="0" fontId="10" fillId="0" borderId="15" xfId="63" applyFont="1" applyFill="1" applyBorder="1" applyAlignment="1" applyProtection="1">
      <alignment horizontal="center" vertical="top" wrapText="1"/>
      <protection locked="0"/>
    </xf>
    <xf numFmtId="0" fontId="10" fillId="0" borderId="31" xfId="63" applyFont="1" applyFill="1" applyBorder="1" applyAlignment="1" applyProtection="1">
      <alignment horizontal="center" vertical="top" wrapText="1"/>
      <protection locked="0"/>
    </xf>
    <xf numFmtId="0" fontId="10" fillId="0" borderId="18" xfId="63" applyFont="1" applyFill="1" applyBorder="1" applyAlignment="1" applyProtection="1">
      <alignment horizontal="center" vertical="top" wrapText="1"/>
      <protection locked="0"/>
    </xf>
    <xf numFmtId="0" fontId="3" fillId="0" borderId="30" xfId="63" applyFont="1" applyFill="1" applyBorder="1" applyAlignment="1" applyProtection="1">
      <alignment horizontal="center" vertical="center" wrapText="1"/>
      <protection locked="0"/>
    </xf>
    <xf numFmtId="0" fontId="3" fillId="0" borderId="30" xfId="63" applyFont="1" applyFill="1" applyBorder="1" applyAlignment="1" applyProtection="1">
      <alignment horizontal="center" vertical="top" wrapText="1"/>
      <protection locked="0"/>
    </xf>
    <xf numFmtId="0" fontId="3" fillId="0" borderId="15" xfId="63" applyFont="1" applyFill="1" applyBorder="1" applyAlignment="1" applyProtection="1" quotePrefix="1">
      <alignment horizontal="center" vertical="top" wrapText="1"/>
      <protection locked="0"/>
    </xf>
    <xf numFmtId="0" fontId="3" fillId="0" borderId="10" xfId="63" applyFont="1" applyFill="1" applyBorder="1" applyAlignment="1" applyProtection="1">
      <alignment horizontal="center" vertical="center" wrapText="1"/>
      <protection locked="0"/>
    </xf>
    <xf numFmtId="0" fontId="3" fillId="0" borderId="32" xfId="63" applyFont="1" applyFill="1" applyBorder="1" applyAlignment="1" applyProtection="1">
      <alignment horizontal="center" vertical="center" wrapText="1"/>
      <protection locked="0"/>
    </xf>
    <xf numFmtId="0" fontId="3" fillId="0" borderId="33" xfId="63" applyFont="1" applyFill="1" applyBorder="1" applyAlignment="1" applyProtection="1">
      <alignment horizontal="center" vertical="center" wrapText="1"/>
      <protection locked="0"/>
    </xf>
    <xf numFmtId="0" fontId="3" fillId="0" borderId="34" xfId="63" applyFont="1" applyFill="1" applyBorder="1" applyAlignment="1" applyProtection="1">
      <alignment horizontal="center" vertical="center" wrapText="1"/>
      <protection locked="0"/>
    </xf>
    <xf numFmtId="0" fontId="3" fillId="0" borderId="35" xfId="63" applyFont="1" applyFill="1" applyBorder="1" applyAlignment="1" applyProtection="1">
      <alignment horizontal="center" vertical="center" wrapText="1"/>
      <protection locked="0"/>
    </xf>
    <xf numFmtId="0" fontId="3" fillId="0" borderId="36" xfId="63" applyFont="1" applyFill="1" applyBorder="1" applyAlignment="1" applyProtection="1">
      <alignment horizontal="center" vertical="center" wrapText="1"/>
      <protection locked="0"/>
    </xf>
    <xf numFmtId="0" fontId="3" fillId="0" borderId="11" xfId="63" applyFont="1" applyFill="1" applyBorder="1" applyAlignment="1" applyProtection="1">
      <alignment horizontal="center" vertical="center" wrapText="1"/>
      <protection locked="0"/>
    </xf>
    <xf numFmtId="0" fontId="3" fillId="0" borderId="20" xfId="63" applyFont="1" applyFill="1" applyBorder="1" applyAlignment="1" applyProtection="1">
      <alignment horizontal="center" vertical="center" wrapText="1"/>
      <protection locked="0"/>
    </xf>
    <xf numFmtId="0" fontId="3" fillId="0" borderId="19" xfId="63" applyFont="1" applyFill="1" applyBorder="1" applyAlignment="1" applyProtection="1">
      <alignment horizontal="center" vertical="center" wrapText="1"/>
      <protection locked="0"/>
    </xf>
    <xf numFmtId="0" fontId="3" fillId="0" borderId="23" xfId="63" applyFont="1" applyFill="1" applyBorder="1" applyAlignment="1" applyProtection="1">
      <alignment horizontal="center" vertical="center" wrapText="1"/>
      <protection locked="0"/>
    </xf>
    <xf numFmtId="0" fontId="3" fillId="0" borderId="37" xfId="63" applyFont="1" applyFill="1" applyBorder="1" applyAlignment="1" applyProtection="1">
      <alignment horizontal="center" vertical="center" wrapText="1"/>
      <protection locked="0"/>
    </xf>
    <xf numFmtId="0" fontId="3" fillId="0" borderId="38" xfId="63" applyFont="1" applyFill="1" applyBorder="1" applyAlignment="1" applyProtection="1">
      <alignment horizontal="center" vertical="center" wrapText="1"/>
      <protection locked="0"/>
    </xf>
    <xf numFmtId="0" fontId="2" fillId="0" borderId="0" xfId="55">
      <alignment/>
      <protection/>
    </xf>
    <xf numFmtId="0" fontId="2" fillId="0" borderId="0" xfId="55" applyAlignment="1">
      <alignment horizontal="left" vertical="top"/>
      <protection/>
    </xf>
    <xf numFmtId="0" fontId="11" fillId="0" borderId="39" xfId="55" applyFont="1" applyBorder="1" applyAlignment="1">
      <alignment horizontal="center" vertical="center" textRotation="90"/>
      <protection/>
    </xf>
    <xf numFmtId="0" fontId="11" fillId="0" borderId="20" xfId="55" applyFont="1" applyFill="1" applyBorder="1" applyAlignment="1">
      <alignment horizontal="left" vertical="top"/>
      <protection/>
    </xf>
    <xf numFmtId="0" fontId="11" fillId="0" borderId="20" xfId="55" applyFont="1" applyBorder="1" applyAlignment="1">
      <alignment horizontal="left" vertical="top"/>
      <protection/>
    </xf>
    <xf numFmtId="0" fontId="11" fillId="0" borderId="0" xfId="55" applyFont="1" applyAlignment="1">
      <alignment horizontal="left" vertical="top"/>
      <protection/>
    </xf>
    <xf numFmtId="0" fontId="11" fillId="0" borderId="0" xfId="55" applyFont="1" applyBorder="1" applyAlignment="1">
      <alignment horizontal="center" vertical="center" textRotation="90"/>
      <protection/>
    </xf>
    <xf numFmtId="0" fontId="4" fillId="0" borderId="39" xfId="55" applyFont="1" applyBorder="1" applyAlignment="1">
      <alignment horizontal="center" vertical="center" textRotation="90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4" fillId="0" borderId="20" xfId="55" applyFont="1" applyBorder="1" applyAlignment="1">
      <alignment horizontal="left" vertical="top"/>
      <protection/>
    </xf>
    <xf numFmtId="0" fontId="11" fillId="0" borderId="40" xfId="55" applyFont="1" applyBorder="1" applyAlignment="1">
      <alignment horizontal="center" vertical="center" textRotation="90"/>
      <protection/>
    </xf>
    <xf numFmtId="0" fontId="4" fillId="0" borderId="40" xfId="55" applyFont="1" applyBorder="1" applyAlignment="1">
      <alignment horizontal="center" vertical="center" textRotation="90"/>
      <protection/>
    </xf>
    <xf numFmtId="0" fontId="11" fillId="0" borderId="41" xfId="55" applyFont="1" applyBorder="1" applyAlignment="1">
      <alignment horizontal="center" vertical="center" textRotation="90"/>
      <protection/>
    </xf>
    <xf numFmtId="0" fontId="11" fillId="0" borderId="40" xfId="55" applyFont="1" applyFill="1" applyBorder="1" applyAlignment="1">
      <alignment horizontal="left" vertical="top"/>
      <protection/>
    </xf>
    <xf numFmtId="0" fontId="4" fillId="0" borderId="41" xfId="55" applyFont="1" applyBorder="1" applyAlignment="1">
      <alignment horizontal="center" vertical="center" textRotation="90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11" fillId="0" borderId="20" xfId="55" applyFont="1" applyBorder="1" applyAlignment="1">
      <alignment horizontal="left" vertical="top"/>
      <protection/>
    </xf>
    <xf numFmtId="0" fontId="11" fillId="0" borderId="39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/>
      <protection/>
    </xf>
    <xf numFmtId="0" fontId="4" fillId="0" borderId="20" xfId="55" applyFont="1" applyBorder="1" applyAlignment="1">
      <alignment horizontal="left" vertical="top"/>
      <protection/>
    </xf>
    <xf numFmtId="0" fontId="4" fillId="0" borderId="39" xfId="55" applyFont="1" applyBorder="1" applyAlignment="1">
      <alignment horizontal="left" vertical="top" wrapText="1"/>
      <protection/>
    </xf>
    <xf numFmtId="0" fontId="11" fillId="0" borderId="42" xfId="55" applyFont="1" applyBorder="1" applyAlignment="1">
      <alignment horizontal="left" vertical="top" wrapText="1"/>
      <protection/>
    </xf>
    <xf numFmtId="0" fontId="11" fillId="0" borderId="43" xfId="55" applyFont="1" applyBorder="1" applyAlignment="1">
      <alignment horizontal="left" vertical="top" wrapText="1"/>
      <protection/>
    </xf>
    <xf numFmtId="0" fontId="11" fillId="0" borderId="44" xfId="55" applyFont="1" applyBorder="1" applyAlignment="1">
      <alignment horizontal="left" vertical="top" wrapText="1"/>
      <protection/>
    </xf>
    <xf numFmtId="0" fontId="11" fillId="0" borderId="45" xfId="55" applyFont="1" applyBorder="1" applyAlignment="1">
      <alignment horizontal="left" vertical="top"/>
      <protection/>
    </xf>
    <xf numFmtId="0" fontId="11" fillId="0" borderId="46" xfId="55" applyFont="1" applyBorder="1" applyAlignment="1">
      <alignment horizontal="left" vertical="top"/>
      <protection/>
    </xf>
    <xf numFmtId="0" fontId="11" fillId="0" borderId="47" xfId="55" applyFont="1" applyBorder="1" applyAlignment="1">
      <alignment horizontal="left" vertical="top"/>
      <protection/>
    </xf>
    <xf numFmtId="0" fontId="11" fillId="0" borderId="40" xfId="55" applyFont="1" applyBorder="1" applyAlignment="1">
      <alignment horizontal="left" vertical="top" wrapText="1"/>
      <protection/>
    </xf>
    <xf numFmtId="0" fontId="11" fillId="0" borderId="43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4" fillId="0" borderId="42" xfId="55" applyFont="1" applyBorder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4" fillId="0" borderId="44" xfId="55" applyFont="1" applyBorder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4" fillId="0" borderId="42" xfId="55" applyFont="1" applyBorder="1" applyAlignment="1">
      <alignment horizontal="center" vertical="center"/>
      <protection/>
    </xf>
    <xf numFmtId="0" fontId="4" fillId="0" borderId="43" xfId="55" applyFont="1" applyBorder="1" applyAlignment="1">
      <alignment horizontal="center" vertical="center"/>
      <protection/>
    </xf>
    <xf numFmtId="0" fontId="4" fillId="0" borderId="44" xfId="55" applyFont="1" applyBorder="1" applyAlignment="1">
      <alignment horizontal="center" vertical="center"/>
      <protection/>
    </xf>
    <xf numFmtId="0" fontId="4" fillId="0" borderId="45" xfId="55" applyFont="1" applyBorder="1" applyAlignment="1">
      <alignment horizontal="center" vertical="center"/>
      <protection/>
    </xf>
    <xf numFmtId="0" fontId="4" fillId="0" borderId="47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left" vertical="top" wrapText="1"/>
      <protection/>
    </xf>
    <xf numFmtId="0" fontId="11" fillId="0" borderId="48" xfId="55" applyFont="1" applyBorder="1" applyAlignment="1">
      <alignment horizontal="left" vertical="top" wrapText="1"/>
      <protection/>
    </xf>
    <xf numFmtId="0" fontId="11" fillId="0" borderId="49" xfId="55" applyFont="1" applyBorder="1" applyAlignment="1">
      <alignment horizontal="left" vertical="top" wrapText="1"/>
      <protection/>
    </xf>
    <xf numFmtId="0" fontId="11" fillId="0" borderId="50" xfId="55" applyFont="1" applyBorder="1" applyAlignment="1">
      <alignment horizontal="left" vertical="top" wrapText="1"/>
      <protection/>
    </xf>
    <xf numFmtId="0" fontId="11" fillId="0" borderId="41" xfId="55" applyFont="1" applyBorder="1" applyAlignment="1">
      <alignment horizontal="left" vertical="top" wrapText="1"/>
      <protection/>
    </xf>
    <xf numFmtId="0" fontId="11" fillId="0" borderId="49" xfId="55" applyFont="1" applyBorder="1" applyAlignment="1">
      <alignment horizontal="left" vertical="top" wrapText="1"/>
      <protection/>
    </xf>
    <xf numFmtId="0" fontId="4" fillId="0" borderId="48" xfId="55" applyFont="1" applyBorder="1" applyAlignment="1">
      <alignment horizontal="center" vertical="center" wrapText="1"/>
      <protection/>
    </xf>
    <xf numFmtId="0" fontId="4" fillId="0" borderId="49" xfId="55" applyFont="1" applyBorder="1" applyAlignment="1">
      <alignment horizontal="center" vertical="center" wrapText="1"/>
      <protection/>
    </xf>
    <xf numFmtId="0" fontId="4" fillId="0" borderId="50" xfId="55" applyFont="1" applyBorder="1" applyAlignment="1">
      <alignment horizontal="center" vertical="center" wrapText="1"/>
      <protection/>
    </xf>
    <xf numFmtId="0" fontId="4" fillId="0" borderId="49" xfId="55" applyFont="1" applyBorder="1" applyAlignment="1">
      <alignment horizontal="center" vertical="center" wrapText="1"/>
      <protection/>
    </xf>
    <xf numFmtId="0" fontId="4" fillId="0" borderId="48" xfId="55" applyFont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50" xfId="55" applyFont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4" fillId="0" borderId="41" xfId="55" applyFont="1" applyBorder="1" applyAlignment="1">
      <alignment horizontal="left" vertical="top" wrapText="1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left" vertical="top"/>
      <protection/>
    </xf>
    <xf numFmtId="0" fontId="11" fillId="0" borderId="39" xfId="55" applyFont="1" applyBorder="1" applyAlignment="1">
      <alignment vertical="center" textRotation="90"/>
      <protection/>
    </xf>
    <xf numFmtId="0" fontId="11" fillId="0" borderId="40" xfId="55" applyFont="1" applyBorder="1" applyAlignment="1">
      <alignment vertical="center" textRotation="90"/>
      <protection/>
    </xf>
    <xf numFmtId="0" fontId="11" fillId="0" borderId="41" xfId="55" applyFont="1" applyBorder="1" applyAlignment="1">
      <alignment vertical="center" textRotation="90"/>
      <protection/>
    </xf>
    <xf numFmtId="0" fontId="11" fillId="0" borderId="51" xfId="55" applyFont="1" applyBorder="1" applyAlignment="1">
      <alignment horizontal="left" vertical="top"/>
      <protection/>
    </xf>
    <xf numFmtId="0" fontId="5" fillId="0" borderId="0" xfId="55" applyFont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2 4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2"/>
  <sheetViews>
    <sheetView zoomScalePageLayoutView="0" workbookViewId="0" topLeftCell="I1">
      <selection activeCell="T22" sqref="T22"/>
    </sheetView>
  </sheetViews>
  <sheetFormatPr defaultColWidth="9.140625" defaultRowHeight="15"/>
  <cols>
    <col min="2" max="2" width="30.57421875" style="0" bestFit="1" customWidth="1"/>
    <col min="3" max="3" width="6.28125" style="0" customWidth="1"/>
    <col min="15" max="15" width="9.140625" style="47" customWidth="1"/>
    <col min="16" max="16" width="33.421875" style="47" bestFit="1" customWidth="1"/>
    <col min="17" max="19" width="9.140625" style="47" customWidth="1"/>
  </cols>
  <sheetData>
    <row r="1" spans="17:19" ht="15" customHeight="1">
      <c r="Q1" s="47"/>
      <c r="R1" s="47">
        <v>250</v>
      </c>
      <c r="S1" s="49" t="s">
        <v>91</v>
      </c>
    </row>
    <row r="2" spans="17:19" ht="15" customHeight="1">
      <c r="Q2" s="47"/>
      <c r="R2" s="47">
        <v>251</v>
      </c>
      <c r="S2" s="49" t="s">
        <v>90</v>
      </c>
    </row>
    <row r="3" spans="17:19" ht="15" customHeight="1">
      <c r="Q3" s="47"/>
      <c r="R3" s="47">
        <v>252</v>
      </c>
      <c r="S3" s="49" t="s">
        <v>89</v>
      </c>
    </row>
    <row r="4" spans="17:19" ht="15" customHeight="1">
      <c r="Q4" s="47"/>
      <c r="R4" s="47">
        <v>253</v>
      </c>
      <c r="S4" s="49" t="s">
        <v>88</v>
      </c>
    </row>
    <row r="5" spans="17:19" ht="15" customHeight="1">
      <c r="Q5" s="47"/>
      <c r="R5" s="47">
        <v>254</v>
      </c>
      <c r="S5" s="49" t="s">
        <v>87</v>
      </c>
    </row>
    <row r="6" spans="17:19" ht="15" customHeight="1">
      <c r="Q6" s="50"/>
      <c r="R6" s="47">
        <v>255</v>
      </c>
      <c r="S6" s="49" t="s">
        <v>86</v>
      </c>
    </row>
    <row r="7" spans="17:19" ht="15" customHeight="1">
      <c r="Q7" s="47"/>
      <c r="R7" s="47">
        <v>256</v>
      </c>
      <c r="S7" s="49" t="s">
        <v>85</v>
      </c>
    </row>
    <row r="8" spans="17:19" ht="15" customHeight="1">
      <c r="Q8" s="47"/>
      <c r="R8" s="47">
        <v>257</v>
      </c>
      <c r="S8" s="49" t="s">
        <v>84</v>
      </c>
    </row>
    <row r="9" spans="17:19" ht="15" customHeight="1">
      <c r="Q9" s="47"/>
      <c r="R9" s="47">
        <v>258</v>
      </c>
      <c r="S9" s="49" t="s">
        <v>83</v>
      </c>
    </row>
    <row r="10" spans="17:19" ht="15" customHeight="1">
      <c r="Q10" s="47"/>
      <c r="R10" s="47">
        <v>259</v>
      </c>
      <c r="S10" s="49" t="s">
        <v>82</v>
      </c>
    </row>
    <row r="11" spans="17:19" ht="15" customHeight="1">
      <c r="Q11" s="47"/>
      <c r="R11" s="47">
        <v>260</v>
      </c>
      <c r="S11" s="49" t="s">
        <v>81</v>
      </c>
    </row>
    <row r="12" spans="17:19" ht="15" customHeight="1">
      <c r="Q12" s="47"/>
      <c r="R12" s="47">
        <v>261</v>
      </c>
      <c r="S12" s="49" t="s">
        <v>80</v>
      </c>
    </row>
    <row r="13" spans="17:19" ht="15" customHeight="1">
      <c r="Q13" s="47"/>
      <c r="R13" s="47">
        <v>262</v>
      </c>
      <c r="S13" s="49" t="s">
        <v>79</v>
      </c>
    </row>
    <row r="14" spans="17:19" ht="15" customHeight="1">
      <c r="Q14" s="47"/>
      <c r="R14" s="47">
        <v>263</v>
      </c>
      <c r="S14" s="49" t="s">
        <v>78</v>
      </c>
    </row>
    <row r="15" spans="17:19" ht="15" customHeight="1">
      <c r="Q15" s="47"/>
      <c r="R15" s="47">
        <v>264</v>
      </c>
      <c r="S15" s="49" t="s">
        <v>77</v>
      </c>
    </row>
    <row r="16" spans="17:19" ht="15" customHeight="1">
      <c r="Q16" s="47"/>
      <c r="R16" s="47">
        <v>265</v>
      </c>
      <c r="S16" s="49" t="s">
        <v>76</v>
      </c>
    </row>
    <row r="17" ht="15" customHeight="1">
      <c r="S17" s="49" t="s">
        <v>75</v>
      </c>
    </row>
    <row r="18" ht="15" customHeight="1">
      <c r="I18" t="s">
        <v>74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>
      <c r="B112" s="48"/>
    </row>
    <row r="113" ht="15" customHeight="1">
      <c r="B113" s="48"/>
    </row>
    <row r="114" ht="15" customHeight="1">
      <c r="B114" s="48"/>
    </row>
    <row r="115" ht="15" customHeight="1">
      <c r="B115" s="48"/>
    </row>
    <row r="116" ht="15" customHeight="1">
      <c r="B116" s="48"/>
    </row>
    <row r="117" ht="15" customHeight="1">
      <c r="B117" s="48"/>
    </row>
    <row r="118" ht="15" customHeight="1">
      <c r="B118" s="48"/>
    </row>
    <row r="119" ht="15" customHeight="1">
      <c r="B119" s="48"/>
    </row>
    <row r="120" spans="2:3" ht="9" customHeight="1">
      <c r="B120" s="48"/>
      <c r="C120" s="48"/>
    </row>
    <row r="121" spans="2:3" ht="9" customHeight="1">
      <c r="B121" s="48"/>
      <c r="C121" s="48"/>
    </row>
    <row r="122" spans="2:3" ht="9" customHeight="1">
      <c r="B122" s="48"/>
      <c r="C122" s="48"/>
    </row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37"/>
  <sheetViews>
    <sheetView tabSelected="1" zoomScalePageLayoutView="0" workbookViewId="0" topLeftCell="A1">
      <selection activeCell="AC14" sqref="AC14"/>
    </sheetView>
  </sheetViews>
  <sheetFormatPr defaultColWidth="9.140625" defaultRowHeight="15"/>
  <cols>
    <col min="1" max="1" width="2.8515625" style="128" customWidth="1"/>
    <col min="2" max="2" width="7.57421875" style="128" customWidth="1"/>
    <col min="3" max="15" width="5.7109375" style="128" customWidth="1"/>
    <col min="16" max="16" width="4.28125" style="128" customWidth="1"/>
    <col min="17" max="17" width="5.7109375" style="128" customWidth="1"/>
    <col min="18" max="18" width="4.28125" style="128" customWidth="1"/>
    <col min="19" max="19" width="4.140625" style="128" customWidth="1"/>
    <col min="20" max="20" width="4.7109375" style="128" customWidth="1"/>
    <col min="21" max="21" width="5.7109375" style="128" customWidth="1"/>
    <col min="22" max="32" width="2.7109375" style="128" customWidth="1"/>
    <col min="33" max="33" width="2.140625" style="128" customWidth="1"/>
    <col min="34" max="34" width="3.57421875" style="128" customWidth="1"/>
    <col min="35" max="35" width="7.8515625" style="128" customWidth="1"/>
    <col min="36" max="45" width="2.28125" style="128" customWidth="1"/>
    <col min="46" max="48" width="2.7109375" style="128" customWidth="1"/>
    <col min="49" max="49" width="3.7109375" style="128" customWidth="1"/>
    <col min="50" max="50" width="2.7109375" style="128" customWidth="1"/>
    <col min="51" max="51" width="3.7109375" style="128" customWidth="1"/>
    <col min="52" max="57" width="2.7109375" style="128" customWidth="1"/>
    <col min="58" max="58" width="2.140625" style="128" customWidth="1"/>
    <col min="59" max="59" width="2.8515625" style="128" customWidth="1"/>
    <col min="60" max="60" width="8.421875" style="128" customWidth="1"/>
    <col min="61" max="70" width="2.28125" style="128" customWidth="1"/>
    <col min="71" max="73" width="2.7109375" style="128" customWidth="1"/>
    <col min="74" max="74" width="3.7109375" style="128" customWidth="1"/>
    <col min="75" max="75" width="2.7109375" style="128" customWidth="1"/>
    <col min="76" max="76" width="3.7109375" style="128" customWidth="1"/>
    <col min="77" max="82" width="2.7109375" style="128" customWidth="1"/>
    <col min="83" max="16384" width="9.140625" style="128" customWidth="1"/>
  </cols>
  <sheetData>
    <row r="1" spans="1:24" ht="18">
      <c r="A1" s="189" t="s">
        <v>777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4" ht="18">
      <c r="A2" s="189" t="s">
        <v>776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1:76" ht="18">
      <c r="A3" s="189" t="s">
        <v>775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AV3" s="128" t="s">
        <v>774</v>
      </c>
      <c r="BX3" s="128" t="s">
        <v>767</v>
      </c>
    </row>
    <row r="5" spans="1:83" ht="12.75">
      <c r="A5" s="182" t="s">
        <v>771</v>
      </c>
      <c r="B5" s="148" t="s">
        <v>15</v>
      </c>
      <c r="C5" s="181" t="s">
        <v>773</v>
      </c>
      <c r="D5" s="181"/>
      <c r="E5" s="181"/>
      <c r="F5" s="181"/>
      <c r="G5" s="181"/>
      <c r="H5" s="181"/>
      <c r="I5" s="181"/>
      <c r="J5" s="181"/>
      <c r="K5" s="181"/>
      <c r="L5" s="181"/>
      <c r="M5" s="180" t="s">
        <v>767</v>
      </c>
      <c r="N5" s="179"/>
      <c r="O5" s="178"/>
      <c r="P5" s="176" t="s">
        <v>769</v>
      </c>
      <c r="Q5" s="175"/>
      <c r="R5" s="175"/>
      <c r="S5" s="175"/>
      <c r="T5" s="174"/>
      <c r="U5" s="177"/>
      <c r="V5" s="176" t="s">
        <v>768</v>
      </c>
      <c r="W5" s="175"/>
      <c r="X5" s="174"/>
      <c r="Y5" s="158"/>
      <c r="Z5" s="158"/>
      <c r="AA5" s="158"/>
      <c r="AB5" s="158"/>
      <c r="AC5" s="158"/>
      <c r="AD5" s="158"/>
      <c r="AE5" s="158"/>
      <c r="AF5" s="158"/>
      <c r="AG5" s="188"/>
      <c r="AH5" s="172" t="s">
        <v>771</v>
      </c>
      <c r="AI5" s="145" t="s">
        <v>15</v>
      </c>
      <c r="AJ5" s="145" t="s">
        <v>773</v>
      </c>
      <c r="AK5" s="145"/>
      <c r="AL5" s="145"/>
      <c r="AM5" s="145"/>
      <c r="AN5" s="145"/>
      <c r="AO5" s="145"/>
      <c r="AP5" s="145"/>
      <c r="AQ5" s="145"/>
      <c r="AR5" s="145"/>
      <c r="AS5" s="145"/>
      <c r="AT5" s="132"/>
      <c r="AU5" s="132"/>
      <c r="AV5" s="132"/>
      <c r="AW5" s="171" t="s">
        <v>769</v>
      </c>
      <c r="AX5" s="170"/>
      <c r="AY5" s="170"/>
      <c r="AZ5" s="170"/>
      <c r="BA5" s="169"/>
      <c r="BB5" s="173"/>
      <c r="BC5" s="171" t="s">
        <v>768</v>
      </c>
      <c r="BD5" s="170"/>
      <c r="BE5" s="169"/>
      <c r="BF5" s="133"/>
      <c r="BG5" s="172" t="s">
        <v>771</v>
      </c>
      <c r="BH5" s="145" t="s">
        <v>15</v>
      </c>
      <c r="BI5" s="145" t="s">
        <v>773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32"/>
      <c r="BT5" s="132"/>
      <c r="BU5" s="132"/>
      <c r="BV5" s="171" t="s">
        <v>769</v>
      </c>
      <c r="BW5" s="170"/>
      <c r="BX5" s="170"/>
      <c r="BY5" s="170"/>
      <c r="BZ5" s="170"/>
      <c r="CA5" s="169"/>
      <c r="CB5" s="171" t="s">
        <v>768</v>
      </c>
      <c r="CC5" s="170"/>
      <c r="CD5" s="169"/>
      <c r="CE5" s="129"/>
    </row>
    <row r="6" spans="1:83" ht="12.75">
      <c r="A6" s="168"/>
      <c r="B6" s="148"/>
      <c r="C6" s="167" t="s">
        <v>71</v>
      </c>
      <c r="D6" s="166"/>
      <c r="E6" s="167" t="s">
        <v>17</v>
      </c>
      <c r="F6" s="166"/>
      <c r="G6" s="167" t="s">
        <v>72</v>
      </c>
      <c r="H6" s="166"/>
      <c r="I6" s="167" t="s">
        <v>18</v>
      </c>
      <c r="J6" s="166"/>
      <c r="K6" s="167" t="s">
        <v>19</v>
      </c>
      <c r="L6" s="166"/>
      <c r="M6" s="165"/>
      <c r="N6" s="164"/>
      <c r="O6" s="163"/>
      <c r="P6" s="161"/>
      <c r="Q6" s="160"/>
      <c r="R6" s="160"/>
      <c r="S6" s="160"/>
      <c r="T6" s="159"/>
      <c r="U6" s="162"/>
      <c r="V6" s="161"/>
      <c r="W6" s="160"/>
      <c r="X6" s="159"/>
      <c r="Y6" s="158"/>
      <c r="Z6" s="158"/>
      <c r="AA6" s="158"/>
      <c r="AB6" s="158"/>
      <c r="AC6" s="158"/>
      <c r="AD6" s="158"/>
      <c r="AE6" s="158"/>
      <c r="AF6" s="158"/>
      <c r="AG6" s="147"/>
      <c r="AH6" s="156"/>
      <c r="AI6" s="145"/>
      <c r="AJ6" s="132" t="s">
        <v>71</v>
      </c>
      <c r="AK6" s="132"/>
      <c r="AL6" s="132" t="s">
        <v>17</v>
      </c>
      <c r="AM6" s="132"/>
      <c r="AN6" s="132" t="s">
        <v>72</v>
      </c>
      <c r="AO6" s="132"/>
      <c r="AP6" s="132" t="s">
        <v>18</v>
      </c>
      <c r="AQ6" s="132"/>
      <c r="AR6" s="132" t="s">
        <v>19</v>
      </c>
      <c r="AS6" s="132"/>
      <c r="AT6" s="155" t="s">
        <v>767</v>
      </c>
      <c r="AU6" s="154"/>
      <c r="AV6" s="153"/>
      <c r="AW6" s="152"/>
      <c r="AX6" s="151"/>
      <c r="AY6" s="151"/>
      <c r="AZ6" s="151"/>
      <c r="BA6" s="150"/>
      <c r="BB6" s="157"/>
      <c r="BC6" s="152"/>
      <c r="BD6" s="151"/>
      <c r="BE6" s="150"/>
      <c r="BF6" s="133"/>
      <c r="BG6" s="156"/>
      <c r="BH6" s="145"/>
      <c r="BI6" s="132" t="s">
        <v>71</v>
      </c>
      <c r="BJ6" s="132"/>
      <c r="BK6" s="132" t="s">
        <v>17</v>
      </c>
      <c r="BL6" s="132"/>
      <c r="BM6" s="132" t="s">
        <v>72</v>
      </c>
      <c r="BN6" s="132"/>
      <c r="BO6" s="132" t="s">
        <v>18</v>
      </c>
      <c r="BP6" s="132"/>
      <c r="BQ6" s="132" t="s">
        <v>19</v>
      </c>
      <c r="BR6" s="132"/>
      <c r="BS6" s="155" t="s">
        <v>767</v>
      </c>
      <c r="BT6" s="154"/>
      <c r="BU6" s="153"/>
      <c r="BV6" s="152"/>
      <c r="BW6" s="151"/>
      <c r="BX6" s="151"/>
      <c r="BY6" s="151"/>
      <c r="BZ6" s="151"/>
      <c r="CA6" s="150"/>
      <c r="CB6" s="152"/>
      <c r="CC6" s="151"/>
      <c r="CD6" s="150"/>
      <c r="CE6" s="129"/>
    </row>
    <row r="7" spans="1:83" ht="12.75">
      <c r="A7" s="149"/>
      <c r="B7" s="148"/>
      <c r="C7" s="137" t="s">
        <v>18</v>
      </c>
      <c r="D7" s="137" t="s">
        <v>766</v>
      </c>
      <c r="E7" s="137" t="s">
        <v>18</v>
      </c>
      <c r="F7" s="137" t="s">
        <v>766</v>
      </c>
      <c r="G7" s="137" t="s">
        <v>18</v>
      </c>
      <c r="H7" s="137" t="s">
        <v>766</v>
      </c>
      <c r="I7" s="137" t="s">
        <v>18</v>
      </c>
      <c r="J7" s="137" t="s">
        <v>766</v>
      </c>
      <c r="K7" s="137" t="s">
        <v>18</v>
      </c>
      <c r="L7" s="137" t="s">
        <v>766</v>
      </c>
      <c r="M7" s="137" t="s">
        <v>73</v>
      </c>
      <c r="N7" s="137" t="s">
        <v>18</v>
      </c>
      <c r="O7" s="137" t="s">
        <v>766</v>
      </c>
      <c r="P7" s="137" t="s">
        <v>18</v>
      </c>
      <c r="Q7" s="137"/>
      <c r="R7" s="137" t="s">
        <v>766</v>
      </c>
      <c r="S7" s="137"/>
      <c r="T7" s="137" t="s">
        <v>73</v>
      </c>
      <c r="U7" s="137"/>
      <c r="V7" s="137" t="s">
        <v>18</v>
      </c>
      <c r="W7" s="137" t="s">
        <v>766</v>
      </c>
      <c r="X7" s="137" t="s">
        <v>73</v>
      </c>
      <c r="Y7" s="147"/>
      <c r="Z7" s="147"/>
      <c r="AA7" s="147"/>
      <c r="AB7" s="147"/>
      <c r="AC7" s="147"/>
      <c r="AD7" s="147"/>
      <c r="AE7" s="147"/>
      <c r="AF7" s="147"/>
      <c r="AG7" s="147"/>
      <c r="AH7" s="146"/>
      <c r="AI7" s="145"/>
      <c r="AJ7" s="132" t="s">
        <v>18</v>
      </c>
      <c r="AK7" s="132" t="s">
        <v>766</v>
      </c>
      <c r="AL7" s="132" t="s">
        <v>18</v>
      </c>
      <c r="AM7" s="132" t="s">
        <v>766</v>
      </c>
      <c r="AN7" s="132" t="s">
        <v>18</v>
      </c>
      <c r="AO7" s="132" t="s">
        <v>766</v>
      </c>
      <c r="AP7" s="132" t="s">
        <v>18</v>
      </c>
      <c r="AQ7" s="132" t="s">
        <v>766</v>
      </c>
      <c r="AR7" s="132" t="s">
        <v>18</v>
      </c>
      <c r="AS7" s="132" t="s">
        <v>766</v>
      </c>
      <c r="AT7" s="132" t="s">
        <v>767</v>
      </c>
      <c r="AU7" s="132" t="s">
        <v>18</v>
      </c>
      <c r="AV7" s="132" t="s">
        <v>766</v>
      </c>
      <c r="AW7" s="132" t="s">
        <v>18</v>
      </c>
      <c r="AX7" s="132"/>
      <c r="AY7" s="132" t="s">
        <v>766</v>
      </c>
      <c r="AZ7" s="132"/>
      <c r="BA7" s="132" t="s">
        <v>73</v>
      </c>
      <c r="BB7" s="132"/>
      <c r="BC7" s="132" t="s">
        <v>18</v>
      </c>
      <c r="BD7" s="132" t="s">
        <v>766</v>
      </c>
      <c r="BE7" s="132" t="s">
        <v>73</v>
      </c>
      <c r="BF7" s="133"/>
      <c r="BG7" s="146"/>
      <c r="BH7" s="145"/>
      <c r="BI7" s="132" t="s">
        <v>18</v>
      </c>
      <c r="BJ7" s="132" t="s">
        <v>766</v>
      </c>
      <c r="BK7" s="132" t="s">
        <v>18</v>
      </c>
      <c r="BL7" s="132" t="s">
        <v>766</v>
      </c>
      <c r="BM7" s="132" t="s">
        <v>18</v>
      </c>
      <c r="BN7" s="132" t="s">
        <v>766</v>
      </c>
      <c r="BO7" s="132" t="s">
        <v>18</v>
      </c>
      <c r="BP7" s="132" t="s">
        <v>766</v>
      </c>
      <c r="BQ7" s="132" t="s">
        <v>18</v>
      </c>
      <c r="BR7" s="132" t="s">
        <v>766</v>
      </c>
      <c r="BS7" s="132" t="s">
        <v>767</v>
      </c>
      <c r="BT7" s="132" t="s">
        <v>18</v>
      </c>
      <c r="BU7" s="132" t="s">
        <v>766</v>
      </c>
      <c r="BV7" s="132" t="s">
        <v>18</v>
      </c>
      <c r="BW7" s="132"/>
      <c r="BX7" s="132" t="s">
        <v>766</v>
      </c>
      <c r="BY7" s="132"/>
      <c r="BZ7" s="132" t="s">
        <v>73</v>
      </c>
      <c r="CA7" s="132"/>
      <c r="CB7" s="132" t="s">
        <v>18</v>
      </c>
      <c r="CC7" s="132" t="s">
        <v>766</v>
      </c>
      <c r="CD7" s="132" t="s">
        <v>73</v>
      </c>
      <c r="CE7" s="129"/>
    </row>
    <row r="8" spans="1:83" ht="12.75">
      <c r="A8" s="138">
        <v>1</v>
      </c>
      <c r="B8" s="138" t="s">
        <v>0</v>
      </c>
      <c r="C8" s="137">
        <v>0</v>
      </c>
      <c r="D8" s="137">
        <v>1</v>
      </c>
      <c r="E8" s="137">
        <v>0</v>
      </c>
      <c r="F8" s="144">
        <v>3</v>
      </c>
      <c r="G8" s="137">
        <v>5</v>
      </c>
      <c r="H8" s="137">
        <v>3</v>
      </c>
      <c r="I8" s="137">
        <v>6</v>
      </c>
      <c r="J8" s="137">
        <v>3</v>
      </c>
      <c r="K8" s="137">
        <v>0</v>
      </c>
      <c r="L8" s="137">
        <v>4</v>
      </c>
      <c r="M8" s="137">
        <f>SUM(C8:L8)</f>
        <v>25</v>
      </c>
      <c r="N8" s="137">
        <f>K8+I8+G8+E8+C8</f>
        <v>11</v>
      </c>
      <c r="O8" s="137">
        <f>L8+J8+H8+F8+D8</f>
        <v>14</v>
      </c>
      <c r="P8" s="137">
        <f>(C8*4+E8*3+G8*2+I8*1+K8*0)/10</f>
        <v>1.6</v>
      </c>
      <c r="Q8" s="136" t="str">
        <f>IF(P8&gt;3.49,"A+",IF(P8&gt;2.49,"A",IF(P8&gt;1.49,"B+",IF(P8&gt;0.49,"B",IF(P8&lt;0.49,"C")))))</f>
        <v>B+</v>
      </c>
      <c r="R8" s="137">
        <f>(D8*4+F8*3+H8*2+J8*1+L8*0)/10</f>
        <v>2.2</v>
      </c>
      <c r="S8" s="136" t="str">
        <f>IF(R8&gt;3.49,"A+",IF(R8&gt;2.49,"A",IF(R8&gt;1.49,"B+",IF(R8&gt;0.49,"B",IF(R8&lt;0.49,"C")))))</f>
        <v>B+</v>
      </c>
      <c r="T8" s="137">
        <f>(P8+R8)/2</f>
        <v>1.9000000000000001</v>
      </c>
      <c r="U8" s="136" t="str">
        <f>IF(T8&gt;3.49,"A+",IF(T8&gt;2.49,"A",IF(T8&gt;1.49,"B+",IF(T8&gt;0.49,"B",IF(T8&lt;0.49,"C")))))</f>
        <v>B+</v>
      </c>
      <c r="V8" s="143" t="str">
        <f>Q14</f>
        <v>B+</v>
      </c>
      <c r="W8" s="143" t="str">
        <f>S14</f>
        <v>A</v>
      </c>
      <c r="X8" s="143" t="str">
        <f>U14</f>
        <v>B+</v>
      </c>
      <c r="Y8" s="134"/>
      <c r="Z8" s="134"/>
      <c r="AA8" s="134"/>
      <c r="AB8" s="134"/>
      <c r="AC8" s="134"/>
      <c r="AD8" s="134"/>
      <c r="AE8" s="134"/>
      <c r="AF8" s="134"/>
      <c r="AG8" s="133"/>
      <c r="AH8" s="132">
        <v>1</v>
      </c>
      <c r="AI8" s="132" t="s">
        <v>0</v>
      </c>
      <c r="AJ8" s="132"/>
      <c r="AK8" s="132"/>
      <c r="AL8" s="132"/>
      <c r="AM8" s="142"/>
      <c r="AN8" s="132"/>
      <c r="AO8" s="132"/>
      <c r="AP8" s="132"/>
      <c r="AQ8" s="132"/>
      <c r="AR8" s="132"/>
      <c r="AS8" s="132"/>
      <c r="AT8" s="132">
        <f>SUM(AK8:AS8)</f>
        <v>0</v>
      </c>
      <c r="AU8" s="132">
        <f>AR8+AP8+AN8+AL8+AJ8</f>
        <v>0</v>
      </c>
      <c r="AV8" s="132">
        <f>AS8+AQ8+AO8+AM8+AK8</f>
        <v>0</v>
      </c>
      <c r="AW8" s="132">
        <f>(AJ8*4+AL8*3+AN8*2+AP8*1+AR8*0)/1</f>
        <v>0</v>
      </c>
      <c r="AX8" s="131" t="str">
        <f>IF(AW8&gt;3.49,"A+",IF(AW8&gt;2.49,"A",IF(AW8&gt;1.49,"B+",IF(AW8&gt;0.49,"B",IF(AW8&lt;0.49,"C")))))</f>
        <v>C</v>
      </c>
      <c r="AY8" s="132">
        <f>(AK8*4+AM8*3+AO8*2+AQ8*1+AS8*0)/5</f>
        <v>0</v>
      </c>
      <c r="AZ8" s="131" t="str">
        <f>IF(AY8&gt;3.49,"A+",IF(AY8&gt;2.49,"A",IF(AY8&gt;1.49,"B+",IF(AY8&gt;0.49,"B",IF(AY8&lt;0.49,"C")))))</f>
        <v>C</v>
      </c>
      <c r="BA8" s="132">
        <f>(AW8+AY8)/2</f>
        <v>0</v>
      </c>
      <c r="BB8" s="131" t="str">
        <f>IF(BA8&gt;3.49,"A+",IF(BA8&gt;2.49,"A",IF(BA8&gt;1.49,"B+",IF(BA8&gt;0.49,"B",IF(BA8&lt;0.49,"C")))))</f>
        <v>C</v>
      </c>
      <c r="BC8" s="187" t="str">
        <f>AX14</f>
        <v>C</v>
      </c>
      <c r="BD8" s="187" t="str">
        <f>AZ14</f>
        <v>C</v>
      </c>
      <c r="BE8" s="187" t="str">
        <f>BB14</f>
        <v>C</v>
      </c>
      <c r="BF8" s="133"/>
      <c r="BG8" s="132">
        <v>1</v>
      </c>
      <c r="BH8" s="132" t="s">
        <v>0</v>
      </c>
      <c r="BI8" s="132">
        <f>AJ8+C8</f>
        <v>0</v>
      </c>
      <c r="BJ8" s="132">
        <f>AK8+D8</f>
        <v>1</v>
      </c>
      <c r="BK8" s="132">
        <f>AL8+E8</f>
        <v>0</v>
      </c>
      <c r="BL8" s="132">
        <f>AM8+F8</f>
        <v>3</v>
      </c>
      <c r="BM8" s="132">
        <f>AN8+G8</f>
        <v>5</v>
      </c>
      <c r="BN8" s="132">
        <f>AO8+H8</f>
        <v>3</v>
      </c>
      <c r="BO8" s="132">
        <f>AP8+I8</f>
        <v>6</v>
      </c>
      <c r="BP8" s="132">
        <f>AQ8+J8</f>
        <v>3</v>
      </c>
      <c r="BQ8" s="132">
        <f>AR8+K8</f>
        <v>0</v>
      </c>
      <c r="BR8" s="132">
        <f>AS8+L8</f>
        <v>4</v>
      </c>
      <c r="BS8" s="132">
        <f>AT8+M8</f>
        <v>25</v>
      </c>
      <c r="BT8" s="132">
        <f>AU8+N8</f>
        <v>11</v>
      </c>
      <c r="BU8" s="132">
        <f>AV8+O8</f>
        <v>14</v>
      </c>
      <c r="BV8" s="132">
        <f>(BI8*4+BK8*3+BM8*2+BO8*1+BQ8*0)/11</f>
        <v>1.4545454545454546</v>
      </c>
      <c r="BW8" s="131" t="str">
        <f>IF(BV8&gt;3.49,"A+",IF(BV8&gt;2.49,"A",IF(BV8&gt;1.49,"B+",IF(BV8&gt;0.49,"B",IF(BV8&lt;0.49,"C")))))</f>
        <v>B</v>
      </c>
      <c r="BX8" s="132">
        <f>(BJ8*4+BL8*3+BN8*2+BP8*1+BR8*0)/15</f>
        <v>1.4666666666666666</v>
      </c>
      <c r="BY8" s="131" t="str">
        <f>IF(BX8&gt;3.49,"A+",IF(BX8&gt;2.49,"A",IF(BX8&gt;1.49,"B+",IF(BX8&gt;0.49,"B",IF(BX8&lt;0.49,"C")))))</f>
        <v>B</v>
      </c>
      <c r="BZ8" s="132">
        <f>(BV8+BX8)/2</f>
        <v>1.4606060606060605</v>
      </c>
      <c r="CA8" s="131" t="str">
        <f>IF(BZ8&gt;3.49,"A+",IF(BZ8&gt;2.49,"A",IF(BZ8&gt;1.49,"B+",IF(BZ8&gt;0.49,"B",IF(BZ8&lt;0.49,"C")))))</f>
        <v>B</v>
      </c>
      <c r="CB8" s="141" t="str">
        <f>BW14</f>
        <v>B+</v>
      </c>
      <c r="CC8" s="141" t="str">
        <f>BY14</f>
        <v>B+</v>
      </c>
      <c r="CD8" s="141" t="str">
        <f>CA14</f>
        <v>B+</v>
      </c>
      <c r="CE8" s="129"/>
    </row>
    <row r="9" spans="1:83" ht="12.75">
      <c r="A9" s="138">
        <v>2</v>
      </c>
      <c r="B9" s="138" t="s">
        <v>1</v>
      </c>
      <c r="C9" s="137">
        <v>3</v>
      </c>
      <c r="D9" s="137">
        <v>4</v>
      </c>
      <c r="E9" s="137">
        <v>2</v>
      </c>
      <c r="F9" s="137">
        <v>4</v>
      </c>
      <c r="G9" s="137">
        <v>5</v>
      </c>
      <c r="H9" s="137">
        <v>4</v>
      </c>
      <c r="I9" s="137">
        <v>0</v>
      </c>
      <c r="J9" s="137">
        <v>1</v>
      </c>
      <c r="K9" s="137">
        <v>1</v>
      </c>
      <c r="L9" s="137">
        <v>1</v>
      </c>
      <c r="M9" s="137">
        <f>SUM(C9:L9)</f>
        <v>25</v>
      </c>
      <c r="N9" s="137">
        <f>K9+I9+G9+E9+C9</f>
        <v>11</v>
      </c>
      <c r="O9" s="137">
        <f>L9+J9+H9+F9+D9</f>
        <v>14</v>
      </c>
      <c r="P9" s="137">
        <f>(C9*4+E9*3+G9*2+I9*1+K9*0)/10</f>
        <v>2.8</v>
      </c>
      <c r="Q9" s="136" t="str">
        <f>IF(P9&gt;3.49,"A+",IF(P9&gt;2.49,"A",IF(P9&gt;1.49,"B+",IF(P9&gt;0.49,"B",IF(P9&lt;0.49,"C")))))</f>
        <v>A</v>
      </c>
      <c r="R9" s="137">
        <f>(D9*4+F9*3+H9*2+J9*1+L9*0)/10</f>
        <v>3.7</v>
      </c>
      <c r="S9" s="136" t="str">
        <f>IF(R9&gt;3.49,"A+",IF(R9&gt;2.49,"A",IF(R9&gt;1.49,"B+",IF(R9&gt;0.49,"B",IF(R9&lt;0.49,"C")))))</f>
        <v>A+</v>
      </c>
      <c r="T9" s="137">
        <f>(P9+R9)/2</f>
        <v>3.25</v>
      </c>
      <c r="U9" s="136" t="str">
        <f>IF(T9&gt;3.49,"A+",IF(T9&gt;2.49,"A",IF(T9&gt;1.49,"B+",IF(T9&gt;0.49,"B",IF(T9&lt;0.49,"C")))))</f>
        <v>A</v>
      </c>
      <c r="V9" s="140"/>
      <c r="W9" s="140"/>
      <c r="X9" s="140"/>
      <c r="Y9" s="134"/>
      <c r="Z9" s="134"/>
      <c r="AA9" s="134"/>
      <c r="AB9" s="134"/>
      <c r="AC9" s="134"/>
      <c r="AD9" s="134"/>
      <c r="AE9" s="134"/>
      <c r="AF9" s="134"/>
      <c r="AG9" s="133"/>
      <c r="AH9" s="132">
        <v>2</v>
      </c>
      <c r="AI9" s="132" t="s">
        <v>1</v>
      </c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>
        <f>SUM(AK9:AS9)</f>
        <v>0</v>
      </c>
      <c r="AU9" s="132">
        <f>AR9+AP9+AN9+AL9+AJ9</f>
        <v>0</v>
      </c>
      <c r="AV9" s="132">
        <f>AS9+AQ9+AO9+AM9+AK9</f>
        <v>0</v>
      </c>
      <c r="AW9" s="132">
        <f>(AJ9*4+AL9*3+AN9*2+AP9*1+AR9*0)/1</f>
        <v>0</v>
      </c>
      <c r="AX9" s="131" t="str">
        <f>IF(AW9&gt;3.49,"A+",IF(AW9&gt;2.49,"A",IF(AW9&gt;1.49,"B+",IF(AW9&gt;0.49,"B",IF(AW9&lt;0.49,"C")))))</f>
        <v>C</v>
      </c>
      <c r="AY9" s="132">
        <f>(AK9*4+AM9*3+AO9*2+AQ9*1+AS9*0)/5</f>
        <v>0</v>
      </c>
      <c r="AZ9" s="131" t="str">
        <f>IF(AY9&gt;3.49,"A+",IF(AY9&gt;2.49,"A",IF(AY9&gt;1.49,"B+",IF(AY9&gt;0.49,"B",IF(AY9&lt;0.49,"C")))))</f>
        <v>C</v>
      </c>
      <c r="BA9" s="132">
        <f>(AW9+AY9)/2</f>
        <v>0</v>
      </c>
      <c r="BB9" s="131" t="str">
        <f>IF(BA9&gt;3.49,"A+",IF(BA9&gt;2.49,"A",IF(BA9&gt;1.49,"B+",IF(BA9&gt;0.49,"B",IF(BA9&lt;0.49,"C")))))</f>
        <v>C</v>
      </c>
      <c r="BC9" s="186"/>
      <c r="BD9" s="186"/>
      <c r="BE9" s="186"/>
      <c r="BF9" s="133"/>
      <c r="BG9" s="132">
        <v>2</v>
      </c>
      <c r="BH9" s="132" t="s">
        <v>1</v>
      </c>
      <c r="BI9" s="132">
        <f>AJ9+C9</f>
        <v>3</v>
      </c>
      <c r="BJ9" s="132">
        <f>AK9+D9</f>
        <v>4</v>
      </c>
      <c r="BK9" s="132">
        <f>AL9+E9</f>
        <v>2</v>
      </c>
      <c r="BL9" s="132">
        <f>AM9+F9</f>
        <v>4</v>
      </c>
      <c r="BM9" s="132">
        <f>AN9+G9</f>
        <v>5</v>
      </c>
      <c r="BN9" s="132">
        <f>AO9+H9</f>
        <v>4</v>
      </c>
      <c r="BO9" s="132">
        <f>AP9+I9</f>
        <v>0</v>
      </c>
      <c r="BP9" s="132">
        <f>AQ9+J9</f>
        <v>1</v>
      </c>
      <c r="BQ9" s="132">
        <f>AR9+K9</f>
        <v>1</v>
      </c>
      <c r="BR9" s="132">
        <f>AS9+L9</f>
        <v>1</v>
      </c>
      <c r="BS9" s="132">
        <f>AT9+M9</f>
        <v>25</v>
      </c>
      <c r="BT9" s="132">
        <f>AU9+N9</f>
        <v>11</v>
      </c>
      <c r="BU9" s="132">
        <f>AV9+O9</f>
        <v>14</v>
      </c>
      <c r="BV9" s="132">
        <f>(BI9*4+BK9*3+BM9*2+BO9*1+BQ9*0)/11</f>
        <v>2.5454545454545454</v>
      </c>
      <c r="BW9" s="131" t="str">
        <f>IF(BV9&gt;3.49,"A+",IF(BV9&gt;2.49,"A",IF(BV9&gt;1.49,"B+",IF(BV9&gt;0.49,"B",IF(BV9&lt;0.49,"C")))))</f>
        <v>A</v>
      </c>
      <c r="BX9" s="132">
        <f>(BJ9*4+BL9*3+BN9*2+BP9*1+BR9*0)/15</f>
        <v>2.466666666666667</v>
      </c>
      <c r="BY9" s="131" t="str">
        <f>IF(BX9&gt;3.49,"A+",IF(BX9&gt;2.49,"A",IF(BX9&gt;1.49,"B+",IF(BX9&gt;0.49,"B",IF(BX9&lt;0.49,"C")))))</f>
        <v>B+</v>
      </c>
      <c r="BZ9" s="132">
        <f>(BV9+BX9)/2</f>
        <v>2.506060606060606</v>
      </c>
      <c r="CA9" s="131" t="str">
        <f>IF(BZ9&gt;3.49,"A+",IF(BZ9&gt;2.49,"A",IF(BZ9&gt;1.49,"B+",IF(BZ9&gt;0.49,"B",IF(BZ9&lt;0.49,"C")))))</f>
        <v>A</v>
      </c>
      <c r="CB9" s="139"/>
      <c r="CC9" s="139"/>
      <c r="CD9" s="139"/>
      <c r="CE9" s="129"/>
    </row>
    <row r="10" spans="1:83" ht="12.75">
      <c r="A10" s="138">
        <v>3</v>
      </c>
      <c r="B10" s="138" t="s">
        <v>2</v>
      </c>
      <c r="C10" s="137">
        <v>0</v>
      </c>
      <c r="D10" s="137">
        <v>3</v>
      </c>
      <c r="E10" s="137">
        <v>2</v>
      </c>
      <c r="F10" s="137">
        <v>2</v>
      </c>
      <c r="G10" s="137">
        <v>2</v>
      </c>
      <c r="H10" s="137">
        <v>2</v>
      </c>
      <c r="I10" s="137">
        <v>1</v>
      </c>
      <c r="J10" s="137">
        <v>6</v>
      </c>
      <c r="K10" s="137">
        <v>6</v>
      </c>
      <c r="L10" s="137">
        <v>1</v>
      </c>
      <c r="M10" s="137">
        <f>SUM(C10:L10)</f>
        <v>25</v>
      </c>
      <c r="N10" s="137">
        <f>K10+I10+G10+E10+C10</f>
        <v>11</v>
      </c>
      <c r="O10" s="137">
        <f>L10+J10+H10+F10+D10</f>
        <v>14</v>
      </c>
      <c r="P10" s="137">
        <f>(C10*4+E10*3+G10*2+I10*1+K10*0)/10</f>
        <v>1.1</v>
      </c>
      <c r="Q10" s="136" t="str">
        <f>IF(P10&gt;3.49,"A+",IF(P10&gt;2.49,"A",IF(P10&gt;1.49,"B+",IF(P10&gt;0.49,"B",IF(P10&lt;0.49,"C")))))</f>
        <v>B</v>
      </c>
      <c r="R10" s="137">
        <f>(D10*4+F10*3+H10*2+J10*1+L10*0)/10</f>
        <v>2.8</v>
      </c>
      <c r="S10" s="136" t="str">
        <f>IF(R10&gt;3.49,"A+",IF(R10&gt;2.49,"A",IF(R10&gt;1.49,"B+",IF(R10&gt;0.49,"B",IF(R10&lt;0.49,"C")))))</f>
        <v>A</v>
      </c>
      <c r="T10" s="137">
        <f>(P10+R10)/2</f>
        <v>1.95</v>
      </c>
      <c r="U10" s="136" t="str">
        <f>IF(T10&gt;3.49,"A+",IF(T10&gt;2.49,"A",IF(T10&gt;1.49,"B+",IF(T10&gt;0.49,"B",IF(T10&lt;0.49,"C")))))</f>
        <v>B+</v>
      </c>
      <c r="V10" s="140"/>
      <c r="W10" s="140"/>
      <c r="X10" s="140"/>
      <c r="Y10" s="134"/>
      <c r="Z10" s="134"/>
      <c r="AA10" s="134"/>
      <c r="AB10" s="134"/>
      <c r="AC10" s="134"/>
      <c r="AD10" s="134"/>
      <c r="AE10" s="134"/>
      <c r="AF10" s="134"/>
      <c r="AG10" s="133"/>
      <c r="AH10" s="132">
        <v>3</v>
      </c>
      <c r="AI10" s="132" t="s">
        <v>2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>
        <f>SUM(AK10:AS10)</f>
        <v>0</v>
      </c>
      <c r="AU10" s="132">
        <f>AR10+AP10+AN10+AL10+AJ10</f>
        <v>0</v>
      </c>
      <c r="AV10" s="132">
        <f>AS10+AQ10+AO10+AM10+AK10</f>
        <v>0</v>
      </c>
      <c r="AW10" s="132">
        <f>(AJ10*4+AL10*3+AN10*2+AP10*1+AR10*0)/1</f>
        <v>0</v>
      </c>
      <c r="AX10" s="131" t="str">
        <f>IF(AW10&gt;3.49,"A+",IF(AW10&gt;2.49,"A",IF(AW10&gt;1.49,"B+",IF(AW10&gt;0.49,"B",IF(AW10&lt;0.49,"C")))))</f>
        <v>C</v>
      </c>
      <c r="AY10" s="132">
        <f>(AK10*4+AM10*3+AO10*2+AQ10*1+AS10*0)/5</f>
        <v>0</v>
      </c>
      <c r="AZ10" s="131" t="str">
        <f>IF(AY10&gt;3.49,"A+",IF(AY10&gt;2.49,"A",IF(AY10&gt;1.49,"B+",IF(AY10&gt;0.49,"B",IF(AY10&lt;0.49,"C")))))</f>
        <v>C</v>
      </c>
      <c r="BA10" s="132">
        <f>(AW10+AY10)/2</f>
        <v>0</v>
      </c>
      <c r="BB10" s="131" t="str">
        <f>IF(BA10&gt;3.49,"A+",IF(BA10&gt;2.49,"A",IF(BA10&gt;1.49,"B+",IF(BA10&gt;0.49,"B",IF(BA10&lt;0.49,"C")))))</f>
        <v>C</v>
      </c>
      <c r="BC10" s="186"/>
      <c r="BD10" s="186"/>
      <c r="BE10" s="186"/>
      <c r="BF10" s="133"/>
      <c r="BG10" s="132">
        <v>3</v>
      </c>
      <c r="BH10" s="132" t="s">
        <v>2</v>
      </c>
      <c r="BI10" s="132">
        <f>AJ10+C10</f>
        <v>0</v>
      </c>
      <c r="BJ10" s="132">
        <f>AK10+D10</f>
        <v>3</v>
      </c>
      <c r="BK10" s="132">
        <f>AL10+E10</f>
        <v>2</v>
      </c>
      <c r="BL10" s="132">
        <f>AM10+F10</f>
        <v>2</v>
      </c>
      <c r="BM10" s="132">
        <f>AN10+G10</f>
        <v>2</v>
      </c>
      <c r="BN10" s="132">
        <f>AO10+H10</f>
        <v>2</v>
      </c>
      <c r="BO10" s="132">
        <f>AP10+I10</f>
        <v>1</v>
      </c>
      <c r="BP10" s="132">
        <f>AQ10+J10</f>
        <v>6</v>
      </c>
      <c r="BQ10" s="132">
        <f>AR10+K10</f>
        <v>6</v>
      </c>
      <c r="BR10" s="132">
        <f>AS10+L10</f>
        <v>1</v>
      </c>
      <c r="BS10" s="132">
        <f>AT10+M10</f>
        <v>25</v>
      </c>
      <c r="BT10" s="132">
        <f>AU10+N10</f>
        <v>11</v>
      </c>
      <c r="BU10" s="132">
        <f>AV10+O10</f>
        <v>14</v>
      </c>
      <c r="BV10" s="132">
        <f>(BI10*4+BK10*3+BM10*2+BO10*1+BQ10*0)/11</f>
        <v>1</v>
      </c>
      <c r="BW10" s="131" t="str">
        <f>IF(BV10&gt;3.49,"A+",IF(BV10&gt;2.49,"A",IF(BV10&gt;1.49,"B+",IF(BV10&gt;0.49,"B",IF(BV10&lt;0.49,"C")))))</f>
        <v>B</v>
      </c>
      <c r="BX10" s="132">
        <f>(BJ10*4+BL10*3+BN10*2+BP10*1+BR10*0)/15</f>
        <v>1.8666666666666667</v>
      </c>
      <c r="BY10" s="131" t="str">
        <f>IF(BX10&gt;3.49,"A+",IF(BX10&gt;2.49,"A",IF(BX10&gt;1.49,"B+",IF(BX10&gt;0.49,"B",IF(BX10&lt;0.49,"C")))))</f>
        <v>B+</v>
      </c>
      <c r="BZ10" s="132">
        <f>(BV10+BX10)/2</f>
        <v>1.4333333333333333</v>
      </c>
      <c r="CA10" s="131" t="str">
        <f>IF(BZ10&gt;3.49,"A+",IF(BZ10&gt;2.49,"A",IF(BZ10&gt;1.49,"B+",IF(BZ10&gt;0.49,"B",IF(BZ10&lt;0.49,"C")))))</f>
        <v>B</v>
      </c>
      <c r="CB10" s="139"/>
      <c r="CC10" s="139"/>
      <c r="CD10" s="139"/>
      <c r="CE10" s="129"/>
    </row>
    <row r="11" spans="1:83" ht="12.75">
      <c r="A11" s="138">
        <v>4</v>
      </c>
      <c r="B11" s="138" t="s">
        <v>3</v>
      </c>
      <c r="C11" s="137">
        <v>0</v>
      </c>
      <c r="D11" s="137">
        <v>0</v>
      </c>
      <c r="E11" s="137">
        <v>0</v>
      </c>
      <c r="F11" s="137">
        <v>1</v>
      </c>
      <c r="G11" s="137">
        <v>5</v>
      </c>
      <c r="H11" s="137">
        <v>5</v>
      </c>
      <c r="I11" s="137">
        <v>5</v>
      </c>
      <c r="J11" s="137">
        <v>6</v>
      </c>
      <c r="K11" s="137">
        <v>1</v>
      </c>
      <c r="L11" s="137">
        <v>2</v>
      </c>
      <c r="M11" s="137">
        <f>SUM(C11:L11)</f>
        <v>25</v>
      </c>
      <c r="N11" s="137">
        <f>K11+I11+G11+E11+C11</f>
        <v>11</v>
      </c>
      <c r="O11" s="137">
        <f>L11+J11+H11+F11+D11</f>
        <v>14</v>
      </c>
      <c r="P11" s="137">
        <f>(C11*4+E11*3+G11*2+I11*1+K11*0)/10</f>
        <v>1.5</v>
      </c>
      <c r="Q11" s="136" t="str">
        <f>IF(P11&gt;3.49,"A+",IF(P11&gt;2.49,"A",IF(P11&gt;1.49,"B+",IF(P11&gt;0.49,"B",IF(P11&lt;0.49,"C")))))</f>
        <v>B+</v>
      </c>
      <c r="R11" s="137">
        <f>(D11*4+F11*3+H11*2+J11*1+L11*0)/10</f>
        <v>1.9</v>
      </c>
      <c r="S11" s="136" t="str">
        <f>IF(R11&gt;3.49,"A+",IF(R11&gt;2.49,"A",IF(R11&gt;1.49,"B+",IF(R11&gt;0.49,"B",IF(R11&lt;0.49,"C")))))</f>
        <v>B+</v>
      </c>
      <c r="T11" s="137">
        <f>(P11+R11)/2</f>
        <v>1.7</v>
      </c>
      <c r="U11" s="136" t="str">
        <f>IF(T11&gt;3.49,"A+",IF(T11&gt;2.49,"A",IF(T11&gt;1.49,"B+",IF(T11&gt;0.49,"B",IF(T11&lt;0.49,"C")))))</f>
        <v>B+</v>
      </c>
      <c r="V11" s="140"/>
      <c r="W11" s="140"/>
      <c r="X11" s="140"/>
      <c r="Y11" s="134"/>
      <c r="Z11" s="134"/>
      <c r="AA11" s="134"/>
      <c r="AB11" s="134"/>
      <c r="AC11" s="134"/>
      <c r="AD11" s="134"/>
      <c r="AE11" s="134"/>
      <c r="AF11" s="134"/>
      <c r="AG11" s="133"/>
      <c r="AH11" s="132">
        <v>4</v>
      </c>
      <c r="AI11" s="132" t="s">
        <v>3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>
        <f>SUM(AK11:AS11)</f>
        <v>0</v>
      </c>
      <c r="AU11" s="132">
        <f>AR11+AP11+AN11+AL11+AJ11</f>
        <v>0</v>
      </c>
      <c r="AV11" s="132">
        <f>AS11+AQ11+AO11+AM11+AK11</f>
        <v>0</v>
      </c>
      <c r="AW11" s="132">
        <f>(AJ11*4+AL11*3+AN11*2+AP11*1+AR11*0)/1</f>
        <v>0</v>
      </c>
      <c r="AX11" s="131" t="str">
        <f>IF(AW11&gt;3.49,"A+",IF(AW11&gt;2.49,"A",IF(AW11&gt;1.49,"B+",IF(AW11&gt;0.49,"B",IF(AW11&lt;0.49,"C")))))</f>
        <v>C</v>
      </c>
      <c r="AY11" s="132">
        <f>(AK11*4+AM11*3+AO11*2+AQ11*1+AS11*0)/5</f>
        <v>0</v>
      </c>
      <c r="AZ11" s="131" t="str">
        <f>IF(AY11&gt;3.49,"A+",IF(AY11&gt;2.49,"A",IF(AY11&gt;1.49,"B+",IF(AY11&gt;0.49,"B",IF(AY11&lt;0.49,"C")))))</f>
        <v>C</v>
      </c>
      <c r="BA11" s="132">
        <f>(AW11+AY11)/2</f>
        <v>0</v>
      </c>
      <c r="BB11" s="131" t="str">
        <f>IF(BA11&gt;3.49,"A+",IF(BA11&gt;2.49,"A",IF(BA11&gt;1.49,"B+",IF(BA11&gt;0.49,"B",IF(BA11&lt;0.49,"C")))))</f>
        <v>C</v>
      </c>
      <c r="BC11" s="186"/>
      <c r="BD11" s="186"/>
      <c r="BE11" s="186"/>
      <c r="BF11" s="133"/>
      <c r="BG11" s="132">
        <v>4</v>
      </c>
      <c r="BH11" s="132" t="s">
        <v>3</v>
      </c>
      <c r="BI11" s="132">
        <f>AJ11+C11</f>
        <v>0</v>
      </c>
      <c r="BJ11" s="132">
        <f>AK11+D11</f>
        <v>0</v>
      </c>
      <c r="BK11" s="132">
        <f>AL11+E11</f>
        <v>0</v>
      </c>
      <c r="BL11" s="132">
        <f>AM11+F11</f>
        <v>1</v>
      </c>
      <c r="BM11" s="132">
        <f>AN11+G11</f>
        <v>5</v>
      </c>
      <c r="BN11" s="132">
        <f>AO11+H11</f>
        <v>5</v>
      </c>
      <c r="BO11" s="132">
        <f>AP11+I11</f>
        <v>5</v>
      </c>
      <c r="BP11" s="132">
        <f>AQ11+J11</f>
        <v>6</v>
      </c>
      <c r="BQ11" s="132">
        <f>AR11+K11</f>
        <v>1</v>
      </c>
      <c r="BR11" s="132">
        <f>AS11+L11</f>
        <v>2</v>
      </c>
      <c r="BS11" s="132">
        <f>AT11+M11</f>
        <v>25</v>
      </c>
      <c r="BT11" s="132">
        <f>AU11+N11</f>
        <v>11</v>
      </c>
      <c r="BU11" s="132">
        <f>AV11+O11</f>
        <v>14</v>
      </c>
      <c r="BV11" s="132">
        <f>(BI11*4+BK11*3+BM11*2+BO11*1+BQ11*0)/11</f>
        <v>1.3636363636363635</v>
      </c>
      <c r="BW11" s="131" t="str">
        <f>IF(BV11&gt;3.49,"A+",IF(BV11&gt;2.49,"A",IF(BV11&gt;1.49,"B+",IF(BV11&gt;0.49,"B",IF(BV11&lt;0.49,"C")))))</f>
        <v>B</v>
      </c>
      <c r="BX11" s="132">
        <f>(BJ11*4+BL11*3+BN11*2+BP11*1+BR11*0)/15</f>
        <v>1.2666666666666666</v>
      </c>
      <c r="BY11" s="131" t="str">
        <f>IF(BX11&gt;3.49,"A+",IF(BX11&gt;2.49,"A",IF(BX11&gt;1.49,"B+",IF(BX11&gt;0.49,"B",IF(BX11&lt;0.49,"C")))))</f>
        <v>B</v>
      </c>
      <c r="BZ11" s="132">
        <f>(BV11+BX11)/2</f>
        <v>1.315151515151515</v>
      </c>
      <c r="CA11" s="131" t="str">
        <f>IF(BZ11&gt;3.49,"A+",IF(BZ11&gt;2.49,"A",IF(BZ11&gt;1.49,"B+",IF(BZ11&gt;0.49,"B",IF(BZ11&lt;0.49,"C")))))</f>
        <v>B</v>
      </c>
      <c r="CB11" s="139"/>
      <c r="CC11" s="139"/>
      <c r="CD11" s="139"/>
      <c r="CE11" s="129"/>
    </row>
    <row r="12" spans="1:83" ht="12.75">
      <c r="A12" s="138">
        <v>5</v>
      </c>
      <c r="B12" s="138" t="s">
        <v>765</v>
      </c>
      <c r="C12" s="137">
        <v>0</v>
      </c>
      <c r="D12" s="137">
        <v>0</v>
      </c>
      <c r="E12" s="137">
        <v>0</v>
      </c>
      <c r="F12" s="137">
        <v>1</v>
      </c>
      <c r="G12" s="137">
        <v>6</v>
      </c>
      <c r="H12" s="137">
        <v>8</v>
      </c>
      <c r="I12" s="137">
        <v>2</v>
      </c>
      <c r="J12" s="137">
        <v>3</v>
      </c>
      <c r="K12" s="137">
        <v>3</v>
      </c>
      <c r="L12" s="137">
        <v>2</v>
      </c>
      <c r="M12" s="137">
        <f>SUM(C12:L12)</f>
        <v>25</v>
      </c>
      <c r="N12" s="137">
        <f>K12+I12+G12+E12+C12</f>
        <v>11</v>
      </c>
      <c r="O12" s="137">
        <f>L12+J12+H12+F12+D12</f>
        <v>14</v>
      </c>
      <c r="P12" s="137">
        <f>(C12*4+E12*3+G12*2+I12*1+K12*0)/10</f>
        <v>1.4</v>
      </c>
      <c r="Q12" s="136" t="str">
        <f>IF(P12&gt;3.49,"A+",IF(P12&gt;2.49,"A",IF(P12&gt;1.49,"B+",IF(P12&gt;0.49,"B",IF(P12&lt;0.49,"C")))))</f>
        <v>B</v>
      </c>
      <c r="R12" s="137">
        <f>(D12*4+F12*3+H12*2+J12*1+L12*0)/10</f>
        <v>2.2</v>
      </c>
      <c r="S12" s="136" t="str">
        <f>IF(R12&gt;3.49,"A+",IF(R12&gt;2.49,"A",IF(R12&gt;1.49,"B+",IF(R12&gt;0.49,"B",IF(R12&lt;0.49,"C")))))</f>
        <v>B+</v>
      </c>
      <c r="T12" s="137">
        <f>(P12+R12)/2</f>
        <v>1.8</v>
      </c>
      <c r="U12" s="136" t="str">
        <f>IF(T12&gt;3.49,"A+",IF(T12&gt;2.49,"A",IF(T12&gt;1.49,"B+",IF(T12&gt;0.49,"B",IF(T12&lt;0.49,"C")))))</f>
        <v>B+</v>
      </c>
      <c r="V12" s="140"/>
      <c r="W12" s="140"/>
      <c r="X12" s="140"/>
      <c r="Y12" s="134"/>
      <c r="Z12" s="134"/>
      <c r="AA12" s="134"/>
      <c r="AB12" s="134"/>
      <c r="AC12" s="134"/>
      <c r="AD12" s="134"/>
      <c r="AE12" s="134"/>
      <c r="AF12" s="134"/>
      <c r="AG12" s="133"/>
      <c r="AH12" s="132">
        <v>5</v>
      </c>
      <c r="AI12" s="132" t="s">
        <v>765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>
        <f>SUM(AK12:AS12)</f>
        <v>0</v>
      </c>
      <c r="AU12" s="132">
        <f>AR12+AP12+AN12+AL12+AJ12</f>
        <v>0</v>
      </c>
      <c r="AV12" s="132">
        <f>AS12+AQ12+AO12+AM12+AK12</f>
        <v>0</v>
      </c>
      <c r="AW12" s="132">
        <f>(AJ12*4+AL12*3+AN12*2+AP12*1+AR12*0)/1</f>
        <v>0</v>
      </c>
      <c r="AX12" s="131" t="str">
        <f>IF(AW12&gt;3.49,"A+",IF(AW12&gt;2.49,"A",IF(AW12&gt;1.49,"B+",IF(AW12&gt;0.49,"B",IF(AW12&lt;0.49,"C")))))</f>
        <v>C</v>
      </c>
      <c r="AY12" s="132">
        <f>(AK12*4+AM12*3+AO12*2+AQ12*1+AS12*0)/5</f>
        <v>0</v>
      </c>
      <c r="AZ12" s="131" t="str">
        <f>IF(AY12&gt;3.49,"A+",IF(AY12&gt;2.49,"A",IF(AY12&gt;1.49,"B+",IF(AY12&gt;0.49,"B",IF(AY12&lt;0.49,"C")))))</f>
        <v>C</v>
      </c>
      <c r="BA12" s="132">
        <f>(AW12+AY12)/2</f>
        <v>0</v>
      </c>
      <c r="BB12" s="131" t="str">
        <f>IF(BA12&gt;3.49,"A+",IF(BA12&gt;2.49,"A",IF(BA12&gt;1.49,"B+",IF(BA12&gt;0.49,"B",IF(BA12&lt;0.49,"C")))))</f>
        <v>C</v>
      </c>
      <c r="BC12" s="186"/>
      <c r="BD12" s="186"/>
      <c r="BE12" s="186"/>
      <c r="BF12" s="133"/>
      <c r="BG12" s="132">
        <v>5</v>
      </c>
      <c r="BH12" s="132" t="s">
        <v>765</v>
      </c>
      <c r="BI12" s="132">
        <f>AJ12+C12</f>
        <v>0</v>
      </c>
      <c r="BJ12" s="132">
        <f>AK12+D12</f>
        <v>0</v>
      </c>
      <c r="BK12" s="132">
        <f>AL12+E12</f>
        <v>0</v>
      </c>
      <c r="BL12" s="132">
        <f>AM12+F12</f>
        <v>1</v>
      </c>
      <c r="BM12" s="132">
        <f>AN12+G12</f>
        <v>6</v>
      </c>
      <c r="BN12" s="132">
        <f>AO12+H12</f>
        <v>8</v>
      </c>
      <c r="BO12" s="132">
        <f>AP12+I12</f>
        <v>2</v>
      </c>
      <c r="BP12" s="132">
        <f>AQ12+J12</f>
        <v>3</v>
      </c>
      <c r="BQ12" s="132">
        <f>AR12+K12</f>
        <v>3</v>
      </c>
      <c r="BR12" s="132">
        <f>AS12+L12</f>
        <v>2</v>
      </c>
      <c r="BS12" s="132">
        <f>AT12+M12</f>
        <v>25</v>
      </c>
      <c r="BT12" s="132">
        <f>AU12+N12</f>
        <v>11</v>
      </c>
      <c r="BU12" s="132">
        <f>AV12+O12</f>
        <v>14</v>
      </c>
      <c r="BV12" s="132">
        <f>(BI12*4+BK12*3+BM12*2+BO12*1+BQ12*0)/11</f>
        <v>1.2727272727272727</v>
      </c>
      <c r="BW12" s="131" t="str">
        <f>IF(BV12&gt;3.49,"A+",IF(BV12&gt;2.49,"A",IF(BV12&gt;1.49,"B+",IF(BV12&gt;0.49,"B",IF(BV12&lt;0.49,"C")))))</f>
        <v>B</v>
      </c>
      <c r="BX12" s="132">
        <f>(BJ12*4+BL12*3+BN12*2+BP12*1+BR12*0)/15</f>
        <v>1.4666666666666666</v>
      </c>
      <c r="BY12" s="131" t="str">
        <f>IF(BX12&gt;3.49,"A+",IF(BX12&gt;2.49,"A",IF(BX12&gt;1.49,"B+",IF(BX12&gt;0.49,"B",IF(BX12&lt;0.49,"C")))))</f>
        <v>B</v>
      </c>
      <c r="BZ12" s="132">
        <f>(BV12+BX12)/2</f>
        <v>1.3696969696969696</v>
      </c>
      <c r="CA12" s="131" t="str">
        <f>IF(BZ12&gt;3.49,"A+",IF(BZ12&gt;2.49,"A",IF(BZ12&gt;1.49,"B+",IF(BZ12&gt;0.49,"B",IF(BZ12&lt;0.49,"C")))))</f>
        <v>B</v>
      </c>
      <c r="CB12" s="139"/>
      <c r="CC12" s="139"/>
      <c r="CD12" s="139"/>
      <c r="CE12" s="129"/>
    </row>
    <row r="13" spans="1:83" ht="12.75">
      <c r="A13" s="138">
        <v>6</v>
      </c>
      <c r="B13" s="138" t="s">
        <v>4</v>
      </c>
      <c r="C13" s="137">
        <v>0</v>
      </c>
      <c r="D13" s="137">
        <v>1</v>
      </c>
      <c r="E13" s="137">
        <v>2</v>
      </c>
      <c r="F13" s="137">
        <v>6</v>
      </c>
      <c r="G13" s="137">
        <v>6</v>
      </c>
      <c r="H13" s="137">
        <v>6</v>
      </c>
      <c r="I13" s="137">
        <v>2</v>
      </c>
      <c r="J13" s="137">
        <v>0</v>
      </c>
      <c r="K13" s="137">
        <v>1</v>
      </c>
      <c r="L13" s="137">
        <v>1</v>
      </c>
      <c r="M13" s="137">
        <f>SUM(C13:L13)</f>
        <v>25</v>
      </c>
      <c r="N13" s="137">
        <f>K13+I13+G13+E13+C13</f>
        <v>11</v>
      </c>
      <c r="O13" s="137">
        <f>L13+J13+H13+F13+D13</f>
        <v>14</v>
      </c>
      <c r="P13" s="137">
        <f>(C13*4+E13*3+G13*2+I13*1+K13*0)/10</f>
        <v>2</v>
      </c>
      <c r="Q13" s="136" t="str">
        <f>IF(P13&gt;3.49,"A+",IF(P13&gt;2.49,"A",IF(P13&gt;1.49,"B+",IF(P13&gt;0.49,"B",IF(P13&lt;0.49,"C")))))</f>
        <v>B+</v>
      </c>
      <c r="R13" s="137">
        <f>(D13*4+F13*3+H13*2+J13*1+L13*0)/10</f>
        <v>3.4</v>
      </c>
      <c r="S13" s="136" t="str">
        <f>IF(R13&gt;3.49,"A+",IF(R13&gt;2.49,"A",IF(R13&gt;1.49,"B+",IF(R13&gt;0.49,"B",IF(R13&lt;0.49,"C")))))</f>
        <v>A</v>
      </c>
      <c r="T13" s="137">
        <f>(P13+R13)/2</f>
        <v>2.7</v>
      </c>
      <c r="U13" s="136" t="str">
        <f>IF(T13&gt;3.49,"A+",IF(T13&gt;2.49,"A",IF(T13&gt;1.49,"B+",IF(T13&gt;0.49,"B",IF(T13&lt;0.49,"C")))))</f>
        <v>A</v>
      </c>
      <c r="V13" s="140"/>
      <c r="W13" s="140"/>
      <c r="X13" s="140"/>
      <c r="Y13" s="134"/>
      <c r="Z13" s="134"/>
      <c r="AA13" s="134"/>
      <c r="AB13" s="134"/>
      <c r="AC13" s="134"/>
      <c r="AD13" s="134"/>
      <c r="AE13" s="134"/>
      <c r="AF13" s="134"/>
      <c r="AG13" s="133"/>
      <c r="AH13" s="132">
        <v>6</v>
      </c>
      <c r="AI13" s="132" t="s">
        <v>4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>
        <f>SUM(AK13:AS13)</f>
        <v>0</v>
      </c>
      <c r="AU13" s="132">
        <f>AR13+AP13+AN13+AL13+AJ13</f>
        <v>0</v>
      </c>
      <c r="AV13" s="132">
        <f>AS13+AQ13+AO13+AM13+AK13</f>
        <v>0</v>
      </c>
      <c r="AW13" s="132">
        <f>(AJ13*4+AL13*3+AN13*2+AP13*1+AR13*0)/1</f>
        <v>0</v>
      </c>
      <c r="AX13" s="131" t="str">
        <f>IF(AW13&gt;3.49,"A+",IF(AW13&gt;2.49,"A",IF(AW13&gt;1.49,"B+",IF(AW13&gt;0.49,"B",IF(AW13&lt;0.49,"C")))))</f>
        <v>C</v>
      </c>
      <c r="AY13" s="132">
        <f>(AK13*4+AM13*3+AO13*2+AQ13*1+AS13*0)/5</f>
        <v>0</v>
      </c>
      <c r="AZ13" s="131" t="str">
        <f>IF(AY13&gt;3.49,"A+",IF(AY13&gt;2.49,"A",IF(AY13&gt;1.49,"B+",IF(AY13&gt;0.49,"B",IF(AY13&lt;0.49,"C")))))</f>
        <v>C</v>
      </c>
      <c r="BA13" s="132">
        <f>(AW13+AY13)/2</f>
        <v>0</v>
      </c>
      <c r="BB13" s="131" t="str">
        <f>IF(BA13&gt;3.49,"A+",IF(BA13&gt;2.49,"A",IF(BA13&gt;1.49,"B+",IF(BA13&gt;0.49,"B",IF(BA13&lt;0.49,"C")))))</f>
        <v>C</v>
      </c>
      <c r="BC13" s="186"/>
      <c r="BD13" s="186"/>
      <c r="BE13" s="186"/>
      <c r="BF13" s="133"/>
      <c r="BG13" s="132">
        <v>6</v>
      </c>
      <c r="BH13" s="132" t="s">
        <v>4</v>
      </c>
      <c r="BI13" s="132">
        <f>AJ13+C13</f>
        <v>0</v>
      </c>
      <c r="BJ13" s="132">
        <f>AK13+D13</f>
        <v>1</v>
      </c>
      <c r="BK13" s="132">
        <f>AL13+E13</f>
        <v>2</v>
      </c>
      <c r="BL13" s="132">
        <f>AM13+F13</f>
        <v>6</v>
      </c>
      <c r="BM13" s="132">
        <f>AN13+G13</f>
        <v>6</v>
      </c>
      <c r="BN13" s="132">
        <f>AO13+H13</f>
        <v>6</v>
      </c>
      <c r="BO13" s="132">
        <f>AP13+I13</f>
        <v>2</v>
      </c>
      <c r="BP13" s="132">
        <f>AQ13+J13</f>
        <v>0</v>
      </c>
      <c r="BQ13" s="132">
        <f>AR13+K13</f>
        <v>1</v>
      </c>
      <c r="BR13" s="132">
        <f>AS13+L13</f>
        <v>1</v>
      </c>
      <c r="BS13" s="132">
        <f>AT13+M13</f>
        <v>25</v>
      </c>
      <c r="BT13" s="132">
        <f>AU13+N13</f>
        <v>11</v>
      </c>
      <c r="BU13" s="132">
        <f>AV13+O13</f>
        <v>14</v>
      </c>
      <c r="BV13" s="132">
        <f>(BI13*4+BK13*3+BM13*2+BO13*1+BQ13*0)/11</f>
        <v>1.8181818181818181</v>
      </c>
      <c r="BW13" s="131" t="str">
        <f>IF(BV13&gt;3.49,"A+",IF(BV13&gt;2.49,"A",IF(BV13&gt;1.49,"B+",IF(BV13&gt;0.49,"B",IF(BV13&lt;0.49,"C")))))</f>
        <v>B+</v>
      </c>
      <c r="BX13" s="132">
        <f>(BJ13*4+BL13*3+BN13*2+BP13*1+BR13*0)/15</f>
        <v>2.2666666666666666</v>
      </c>
      <c r="BY13" s="131" t="str">
        <f>IF(BX13&gt;3.49,"A+",IF(BX13&gt;2.49,"A",IF(BX13&gt;1.49,"B+",IF(BX13&gt;0.49,"B",IF(BX13&lt;0.49,"C")))))</f>
        <v>B+</v>
      </c>
      <c r="BZ13" s="132">
        <f>(BV13+BX13)/2</f>
        <v>2.0424242424242425</v>
      </c>
      <c r="CA13" s="131" t="str">
        <f>IF(BZ13&gt;3.49,"A+",IF(BZ13&gt;2.49,"A",IF(BZ13&gt;1.49,"B+",IF(BZ13&gt;0.49,"B",IF(BZ13&lt;0.49,"C")))))</f>
        <v>B+</v>
      </c>
      <c r="CB13" s="139"/>
      <c r="CC13" s="139"/>
      <c r="CD13" s="139"/>
      <c r="CE13" s="129"/>
    </row>
    <row r="14" spans="1:83" ht="12.75">
      <c r="A14" s="138"/>
      <c r="B14" s="138" t="s">
        <v>12</v>
      </c>
      <c r="C14" s="137">
        <f>SUM(C8:C13)</f>
        <v>3</v>
      </c>
      <c r="D14" s="137">
        <f>SUM(D8:D13)</f>
        <v>9</v>
      </c>
      <c r="E14" s="137">
        <f>SUM(E8:E13)</f>
        <v>6</v>
      </c>
      <c r="F14" s="137">
        <f>SUM(F8:F13)</f>
        <v>17</v>
      </c>
      <c r="G14" s="137">
        <f>SUM(G8:G13)</f>
        <v>29</v>
      </c>
      <c r="H14" s="137">
        <f>SUM(H8:H13)</f>
        <v>28</v>
      </c>
      <c r="I14" s="137">
        <f>SUM(I8:I13)</f>
        <v>16</v>
      </c>
      <c r="J14" s="137">
        <f>SUM(J8:J13)</f>
        <v>19</v>
      </c>
      <c r="K14" s="137">
        <f>SUM(K8:K13)</f>
        <v>12</v>
      </c>
      <c r="L14" s="137">
        <f>SUM(L8:L13)</f>
        <v>11</v>
      </c>
      <c r="M14" s="137">
        <f>SUM(C14:L14)</f>
        <v>150</v>
      </c>
      <c r="N14" s="137">
        <f>K14+I14+G14+E14+C14</f>
        <v>66</v>
      </c>
      <c r="O14" s="137">
        <f>L14+J14+H14+F14+D14</f>
        <v>84</v>
      </c>
      <c r="P14" s="137">
        <f>(SUM(P8:P13)/6)</f>
        <v>1.7333333333333334</v>
      </c>
      <c r="Q14" s="136" t="str">
        <f>IF(P14&gt;3.49,"A+",IF(P14&gt;2.49,"A",IF(P14&gt;1.49,"B+",IF(P14&gt;0.49,"B",IF(P14&lt;0.49,"C")))))</f>
        <v>B+</v>
      </c>
      <c r="R14" s="137">
        <f>(SUM(R8:R13)/6)</f>
        <v>2.6999999999999997</v>
      </c>
      <c r="S14" s="136" t="str">
        <f>IF(R14&gt;3.49,"A+",IF(R14&gt;2.49,"A",IF(R14&gt;1.49,"B+",IF(R14&gt;0.49,"B",IF(R14&lt;0.49,"C")))))</f>
        <v>A</v>
      </c>
      <c r="T14" s="137">
        <f>(P14+R14)/2</f>
        <v>2.216666666666667</v>
      </c>
      <c r="U14" s="136" t="str">
        <f>IF(T14&gt;3.49,"A+",IF(T14&gt;2.49,"A",IF(T14&gt;1.49,"B+",IF(T14&gt;0.49,"B",IF(T14&lt;0.49,"C")))))</f>
        <v>B+</v>
      </c>
      <c r="V14" s="135"/>
      <c r="W14" s="135"/>
      <c r="X14" s="135"/>
      <c r="Y14" s="134"/>
      <c r="Z14" s="134"/>
      <c r="AA14" s="134"/>
      <c r="AB14" s="134"/>
      <c r="AC14" s="134"/>
      <c r="AD14" s="134"/>
      <c r="AE14" s="134"/>
      <c r="AF14" s="134"/>
      <c r="AG14" s="133"/>
      <c r="AH14" s="132"/>
      <c r="AI14" s="132" t="s">
        <v>12</v>
      </c>
      <c r="AJ14" s="132">
        <v>0</v>
      </c>
      <c r="AK14" s="132">
        <f>SUM(AK8:AK13)</f>
        <v>0</v>
      </c>
      <c r="AL14" s="132">
        <f>SUM(AL8:AL13)</f>
        <v>0</v>
      </c>
      <c r="AM14" s="132">
        <f>SUM(AM8:AM13)</f>
        <v>0</v>
      </c>
      <c r="AN14" s="132">
        <f>SUM(AN8:AN13)</f>
        <v>0</v>
      </c>
      <c r="AO14" s="132">
        <f>SUM(AO8:AO13)</f>
        <v>0</v>
      </c>
      <c r="AP14" s="132">
        <f>SUM(AP8:AP13)</f>
        <v>0</v>
      </c>
      <c r="AQ14" s="132">
        <f>SUM(AQ8:AQ13)</f>
        <v>0</v>
      </c>
      <c r="AR14" s="132">
        <v>0</v>
      </c>
      <c r="AS14" s="132">
        <f>SUM(AS8:AS13)</f>
        <v>0</v>
      </c>
      <c r="AT14" s="132">
        <f>SUM(AK14:AS14)</f>
        <v>0</v>
      </c>
      <c r="AU14" s="132">
        <f>AR14+AP14+AN14+AL14+AJ14</f>
        <v>0</v>
      </c>
      <c r="AV14" s="132">
        <f>AS14+AQ14+AO14+AM14+AK14</f>
        <v>0</v>
      </c>
      <c r="AW14" s="132">
        <f>(SUM(AW8:AW13)/6)</f>
        <v>0</v>
      </c>
      <c r="AX14" s="131" t="str">
        <f>IF(AW14&gt;3.49,"A+",IF(AW14&gt;2.49,"A",IF(AW14&gt;1.49,"B+",IF(AW14&gt;0.49,"B",IF(AW14&lt;0.49,"C")))))</f>
        <v>C</v>
      </c>
      <c r="AY14" s="132">
        <f>(SUM(AY8:AY13)/6)</f>
        <v>0</v>
      </c>
      <c r="AZ14" s="131" t="str">
        <f>IF(AY14&gt;3.49,"A+",IF(AY14&gt;2.49,"A",IF(AY14&gt;1.49,"B+",IF(AY14&gt;0.49,"B",IF(AY14&lt;0.49,"C")))))</f>
        <v>C</v>
      </c>
      <c r="BA14" s="132">
        <f>(AW14+AY14)/2</f>
        <v>0</v>
      </c>
      <c r="BB14" s="131" t="str">
        <f>IF(BA14&gt;3.49,"A+",IF(BA14&gt;2.49,"A",IF(BA14&gt;1.49,"B+",IF(BA14&gt;0.49,"B",IF(BA14&lt;0.49,"C")))))</f>
        <v>C</v>
      </c>
      <c r="BC14" s="185"/>
      <c r="BD14" s="185"/>
      <c r="BE14" s="185"/>
      <c r="BF14" s="133"/>
      <c r="BG14" s="132"/>
      <c r="BH14" s="132" t="s">
        <v>12</v>
      </c>
      <c r="BI14" s="132">
        <f>AJ14+C14</f>
        <v>3</v>
      </c>
      <c r="BJ14" s="132">
        <f>AK14+D14</f>
        <v>9</v>
      </c>
      <c r="BK14" s="132">
        <f>AL14+E14</f>
        <v>6</v>
      </c>
      <c r="BL14" s="132">
        <f>AM14+F14</f>
        <v>17</v>
      </c>
      <c r="BM14" s="132">
        <f>AN14+G14</f>
        <v>29</v>
      </c>
      <c r="BN14" s="132">
        <f>AO14+H14</f>
        <v>28</v>
      </c>
      <c r="BO14" s="132">
        <f>AP14+I14</f>
        <v>16</v>
      </c>
      <c r="BP14" s="132">
        <f>AQ14+J14</f>
        <v>19</v>
      </c>
      <c r="BQ14" s="132">
        <f>AR14+K14</f>
        <v>12</v>
      </c>
      <c r="BR14" s="132">
        <f>AS14+L14</f>
        <v>11</v>
      </c>
      <c r="BS14" s="132">
        <f>AT14+M14</f>
        <v>150</v>
      </c>
      <c r="BT14" s="132">
        <f>AU14+N14</f>
        <v>66</v>
      </c>
      <c r="BU14" s="132">
        <f>AV14+O14</f>
        <v>84</v>
      </c>
      <c r="BV14" s="132">
        <f>(SUM(BV8:BV13)/6)</f>
        <v>1.5757575757575755</v>
      </c>
      <c r="BW14" s="131" t="str">
        <f>IF(BV14&gt;3.49,"A+",IF(BV14&gt;2.49,"A",IF(BV14&gt;1.49,"B+",IF(BV14&gt;0.49,"B",IF(BV14&lt;0.49,"C")))))</f>
        <v>B+</v>
      </c>
      <c r="BX14" s="132">
        <f>(SUM(BX8:BX13)/6)</f>
        <v>1.8</v>
      </c>
      <c r="BY14" s="131" t="str">
        <f>IF(BX14&gt;3.49,"A+",IF(BX14&gt;2.49,"A",IF(BX14&gt;1.49,"B+",IF(BX14&gt;0.49,"B",IF(BX14&lt;0.49,"C")))))</f>
        <v>B+</v>
      </c>
      <c r="BZ14" s="132">
        <f>(BV14+BX14)/2</f>
        <v>1.6878787878787878</v>
      </c>
      <c r="CA14" s="131" t="str">
        <f>IF(BZ14&gt;3.49,"A+",IF(BZ14&gt;2.49,"A",IF(BZ14&gt;1.49,"B+",IF(BZ14&gt;0.49,"B",IF(BZ14&lt;0.49,"C")))))</f>
        <v>B+</v>
      </c>
      <c r="CB14" s="130"/>
      <c r="CC14" s="130"/>
      <c r="CD14" s="130"/>
      <c r="CE14" s="129"/>
    </row>
    <row r="15" spans="1:83" ht="12.75">
      <c r="A15" s="184"/>
      <c r="B15" s="184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29"/>
    </row>
    <row r="16" spans="1:83" ht="12.75">
      <c r="A16" s="182" t="s">
        <v>771</v>
      </c>
      <c r="B16" s="148" t="s">
        <v>15</v>
      </c>
      <c r="C16" s="181" t="s">
        <v>772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0" t="s">
        <v>767</v>
      </c>
      <c r="N16" s="179"/>
      <c r="O16" s="178"/>
      <c r="P16" s="176" t="s">
        <v>769</v>
      </c>
      <c r="Q16" s="175"/>
      <c r="R16" s="175"/>
      <c r="S16" s="175"/>
      <c r="T16" s="174"/>
      <c r="U16" s="177"/>
      <c r="V16" s="176" t="s">
        <v>768</v>
      </c>
      <c r="W16" s="175"/>
      <c r="X16" s="174"/>
      <c r="Y16" s="158"/>
      <c r="Z16" s="158"/>
      <c r="AA16" s="158"/>
      <c r="AB16" s="158"/>
      <c r="AC16" s="158"/>
      <c r="AD16" s="158"/>
      <c r="AE16" s="158"/>
      <c r="AF16" s="158"/>
      <c r="AG16" s="133"/>
      <c r="AH16" s="172" t="s">
        <v>771</v>
      </c>
      <c r="AI16" s="145" t="s">
        <v>15</v>
      </c>
      <c r="AJ16" s="145" t="s">
        <v>772</v>
      </c>
      <c r="AK16" s="145"/>
      <c r="AL16" s="145"/>
      <c r="AM16" s="145"/>
      <c r="AN16" s="145"/>
      <c r="AO16" s="145"/>
      <c r="AP16" s="145"/>
      <c r="AQ16" s="145"/>
      <c r="AR16" s="145"/>
      <c r="AS16" s="145"/>
      <c r="AT16" s="132"/>
      <c r="AU16" s="132"/>
      <c r="AV16" s="132"/>
      <c r="AW16" s="171" t="s">
        <v>769</v>
      </c>
      <c r="AX16" s="170"/>
      <c r="AY16" s="170"/>
      <c r="AZ16" s="170"/>
      <c r="BA16" s="169"/>
      <c r="BB16" s="173"/>
      <c r="BC16" s="171" t="s">
        <v>768</v>
      </c>
      <c r="BD16" s="170"/>
      <c r="BE16" s="169"/>
      <c r="BF16" s="133"/>
      <c r="BG16" s="172" t="s">
        <v>771</v>
      </c>
      <c r="BH16" s="145" t="s">
        <v>15</v>
      </c>
      <c r="BI16" s="145" t="s">
        <v>772</v>
      </c>
      <c r="BJ16" s="145"/>
      <c r="BK16" s="145"/>
      <c r="BL16" s="145"/>
      <c r="BM16" s="145"/>
      <c r="BN16" s="145"/>
      <c r="BO16" s="145"/>
      <c r="BP16" s="145"/>
      <c r="BQ16" s="145"/>
      <c r="BR16" s="145"/>
      <c r="BS16" s="132"/>
      <c r="BT16" s="132"/>
      <c r="BU16" s="132"/>
      <c r="BV16" s="171" t="s">
        <v>769</v>
      </c>
      <c r="BW16" s="170"/>
      <c r="BX16" s="170"/>
      <c r="BY16" s="170"/>
      <c r="BZ16" s="170"/>
      <c r="CA16" s="169"/>
      <c r="CB16" s="171" t="s">
        <v>768</v>
      </c>
      <c r="CC16" s="170"/>
      <c r="CD16" s="169"/>
      <c r="CE16" s="129"/>
    </row>
    <row r="17" spans="1:83" ht="12.75">
      <c r="A17" s="168"/>
      <c r="B17" s="148"/>
      <c r="C17" s="167" t="s">
        <v>71</v>
      </c>
      <c r="D17" s="166"/>
      <c r="E17" s="167" t="s">
        <v>17</v>
      </c>
      <c r="F17" s="166"/>
      <c r="G17" s="167" t="s">
        <v>72</v>
      </c>
      <c r="H17" s="166"/>
      <c r="I17" s="167" t="s">
        <v>18</v>
      </c>
      <c r="J17" s="166"/>
      <c r="K17" s="167" t="s">
        <v>19</v>
      </c>
      <c r="L17" s="166"/>
      <c r="M17" s="165"/>
      <c r="N17" s="164"/>
      <c r="O17" s="163"/>
      <c r="P17" s="161"/>
      <c r="Q17" s="160"/>
      <c r="R17" s="160"/>
      <c r="S17" s="160"/>
      <c r="T17" s="159"/>
      <c r="U17" s="162"/>
      <c r="V17" s="161"/>
      <c r="W17" s="160"/>
      <c r="X17" s="159"/>
      <c r="Y17" s="158"/>
      <c r="Z17" s="158"/>
      <c r="AA17" s="158"/>
      <c r="AB17" s="158"/>
      <c r="AC17" s="158"/>
      <c r="AD17" s="158"/>
      <c r="AE17" s="158"/>
      <c r="AF17" s="158"/>
      <c r="AG17" s="133"/>
      <c r="AH17" s="156"/>
      <c r="AI17" s="145"/>
      <c r="AJ17" s="132" t="s">
        <v>71</v>
      </c>
      <c r="AK17" s="132"/>
      <c r="AL17" s="132" t="s">
        <v>17</v>
      </c>
      <c r="AM17" s="132"/>
      <c r="AN17" s="132" t="s">
        <v>72</v>
      </c>
      <c r="AO17" s="132"/>
      <c r="AP17" s="132" t="s">
        <v>18</v>
      </c>
      <c r="AQ17" s="132"/>
      <c r="AR17" s="132" t="s">
        <v>19</v>
      </c>
      <c r="AS17" s="132"/>
      <c r="AT17" s="155" t="s">
        <v>767</v>
      </c>
      <c r="AU17" s="154"/>
      <c r="AV17" s="153"/>
      <c r="AW17" s="152"/>
      <c r="AX17" s="151"/>
      <c r="AY17" s="151"/>
      <c r="AZ17" s="151"/>
      <c r="BA17" s="150"/>
      <c r="BB17" s="157"/>
      <c r="BC17" s="152"/>
      <c r="BD17" s="151"/>
      <c r="BE17" s="150"/>
      <c r="BF17" s="133"/>
      <c r="BG17" s="156"/>
      <c r="BH17" s="145"/>
      <c r="BI17" s="132" t="s">
        <v>71</v>
      </c>
      <c r="BJ17" s="132"/>
      <c r="BK17" s="132" t="s">
        <v>17</v>
      </c>
      <c r="BL17" s="132"/>
      <c r="BM17" s="132" t="s">
        <v>72</v>
      </c>
      <c r="BN17" s="132"/>
      <c r="BO17" s="132" t="s">
        <v>18</v>
      </c>
      <c r="BP17" s="132"/>
      <c r="BQ17" s="132" t="s">
        <v>19</v>
      </c>
      <c r="BR17" s="132"/>
      <c r="BS17" s="155" t="s">
        <v>767</v>
      </c>
      <c r="BT17" s="154"/>
      <c r="BU17" s="153"/>
      <c r="BV17" s="152"/>
      <c r="BW17" s="151"/>
      <c r="BX17" s="151"/>
      <c r="BY17" s="151"/>
      <c r="BZ17" s="151"/>
      <c r="CA17" s="150"/>
      <c r="CB17" s="152"/>
      <c r="CC17" s="151"/>
      <c r="CD17" s="150"/>
      <c r="CE17" s="129"/>
    </row>
    <row r="18" spans="1:83" ht="12.75">
      <c r="A18" s="149"/>
      <c r="B18" s="148"/>
      <c r="C18" s="137" t="s">
        <v>18</v>
      </c>
      <c r="D18" s="137" t="s">
        <v>766</v>
      </c>
      <c r="E18" s="137" t="s">
        <v>18</v>
      </c>
      <c r="F18" s="137" t="s">
        <v>766</v>
      </c>
      <c r="G18" s="137" t="s">
        <v>18</v>
      </c>
      <c r="H18" s="137" t="s">
        <v>766</v>
      </c>
      <c r="I18" s="137" t="s">
        <v>18</v>
      </c>
      <c r="J18" s="137" t="s">
        <v>766</v>
      </c>
      <c r="K18" s="137" t="s">
        <v>18</v>
      </c>
      <c r="L18" s="137" t="s">
        <v>766</v>
      </c>
      <c r="M18" s="137" t="s">
        <v>73</v>
      </c>
      <c r="N18" s="137" t="s">
        <v>18</v>
      </c>
      <c r="O18" s="137" t="s">
        <v>766</v>
      </c>
      <c r="P18" s="137" t="s">
        <v>18</v>
      </c>
      <c r="Q18" s="137"/>
      <c r="R18" s="137" t="s">
        <v>766</v>
      </c>
      <c r="S18" s="137"/>
      <c r="T18" s="137" t="s">
        <v>73</v>
      </c>
      <c r="U18" s="137"/>
      <c r="V18" s="137" t="s">
        <v>18</v>
      </c>
      <c r="W18" s="137" t="s">
        <v>766</v>
      </c>
      <c r="X18" s="137" t="s">
        <v>73</v>
      </c>
      <c r="Y18" s="147"/>
      <c r="Z18" s="147"/>
      <c r="AA18" s="147"/>
      <c r="AB18" s="147"/>
      <c r="AC18" s="147"/>
      <c r="AD18" s="147"/>
      <c r="AE18" s="147"/>
      <c r="AF18" s="147"/>
      <c r="AG18" s="133"/>
      <c r="AH18" s="146"/>
      <c r="AI18" s="145"/>
      <c r="AJ18" s="132" t="s">
        <v>18</v>
      </c>
      <c r="AK18" s="132" t="s">
        <v>766</v>
      </c>
      <c r="AL18" s="132" t="s">
        <v>18</v>
      </c>
      <c r="AM18" s="132" t="s">
        <v>766</v>
      </c>
      <c r="AN18" s="132" t="s">
        <v>18</v>
      </c>
      <c r="AO18" s="132" t="s">
        <v>766</v>
      </c>
      <c r="AP18" s="132" t="s">
        <v>18</v>
      </c>
      <c r="AQ18" s="132" t="s">
        <v>766</v>
      </c>
      <c r="AR18" s="132" t="s">
        <v>18</v>
      </c>
      <c r="AS18" s="132" t="s">
        <v>766</v>
      </c>
      <c r="AT18" s="132" t="s">
        <v>767</v>
      </c>
      <c r="AU18" s="132" t="s">
        <v>18</v>
      </c>
      <c r="AV18" s="132" t="s">
        <v>766</v>
      </c>
      <c r="AW18" s="132" t="s">
        <v>18</v>
      </c>
      <c r="AX18" s="132"/>
      <c r="AY18" s="132" t="s">
        <v>766</v>
      </c>
      <c r="AZ18" s="132"/>
      <c r="BA18" s="132" t="s">
        <v>73</v>
      </c>
      <c r="BB18" s="132"/>
      <c r="BC18" s="132" t="s">
        <v>18</v>
      </c>
      <c r="BD18" s="132" t="s">
        <v>766</v>
      </c>
      <c r="BE18" s="132" t="s">
        <v>73</v>
      </c>
      <c r="BF18" s="133"/>
      <c r="BG18" s="146"/>
      <c r="BH18" s="145"/>
      <c r="BI18" s="132" t="s">
        <v>18</v>
      </c>
      <c r="BJ18" s="132" t="s">
        <v>766</v>
      </c>
      <c r="BK18" s="132" t="s">
        <v>18</v>
      </c>
      <c r="BL18" s="132" t="s">
        <v>766</v>
      </c>
      <c r="BM18" s="132" t="s">
        <v>18</v>
      </c>
      <c r="BN18" s="132" t="s">
        <v>766</v>
      </c>
      <c r="BO18" s="132" t="s">
        <v>18</v>
      </c>
      <c r="BP18" s="132" t="s">
        <v>766</v>
      </c>
      <c r="BQ18" s="132" t="s">
        <v>18</v>
      </c>
      <c r="BR18" s="132" t="s">
        <v>766</v>
      </c>
      <c r="BS18" s="132" t="s">
        <v>767</v>
      </c>
      <c r="BT18" s="132" t="s">
        <v>18</v>
      </c>
      <c r="BU18" s="132" t="s">
        <v>766</v>
      </c>
      <c r="BV18" s="132" t="s">
        <v>18</v>
      </c>
      <c r="BW18" s="132"/>
      <c r="BX18" s="132" t="s">
        <v>766</v>
      </c>
      <c r="BY18" s="132"/>
      <c r="BZ18" s="132" t="s">
        <v>73</v>
      </c>
      <c r="CA18" s="132"/>
      <c r="CB18" s="132" t="s">
        <v>18</v>
      </c>
      <c r="CC18" s="132" t="s">
        <v>766</v>
      </c>
      <c r="CD18" s="132" t="s">
        <v>73</v>
      </c>
      <c r="CE18" s="129"/>
    </row>
    <row r="19" spans="1:83" ht="12.75">
      <c r="A19" s="138">
        <v>1</v>
      </c>
      <c r="B19" s="138" t="s">
        <v>0</v>
      </c>
      <c r="C19" s="137">
        <v>0</v>
      </c>
      <c r="D19" s="137">
        <v>0</v>
      </c>
      <c r="E19" s="137">
        <v>0</v>
      </c>
      <c r="F19" s="144">
        <v>2</v>
      </c>
      <c r="G19" s="137">
        <v>2</v>
      </c>
      <c r="H19" s="137">
        <v>3</v>
      </c>
      <c r="I19" s="137">
        <v>7</v>
      </c>
      <c r="J19" s="137">
        <v>0</v>
      </c>
      <c r="K19" s="137">
        <v>4</v>
      </c>
      <c r="L19" s="137">
        <v>2</v>
      </c>
      <c r="M19" s="137">
        <f>SUM(C19:L19)</f>
        <v>20</v>
      </c>
      <c r="N19" s="137">
        <f>K19+I19+G19+E19+C19</f>
        <v>13</v>
      </c>
      <c r="O19" s="137">
        <f>L19+J19+H19+F19+D19</f>
        <v>7</v>
      </c>
      <c r="P19" s="137">
        <f>(C19*4+E19*3+G19*2+I19*1+K19*0)/12</f>
        <v>0.9166666666666666</v>
      </c>
      <c r="Q19" s="136" t="str">
        <f>IF(P19&gt;3.49,"A+",IF(P19&gt;2.49,"A",IF(P19&gt;1.49,"B+",IF(P19&gt;0.49,"B",IF(P19&lt;0.49,"C")))))</f>
        <v>B</v>
      </c>
      <c r="R19" s="137">
        <f>(D19*4+F19*3+H19*2+J19*1+L19*0)/6</f>
        <v>2</v>
      </c>
      <c r="S19" s="136" t="str">
        <f>IF(R19&gt;3.49,"A+",IF(R19&gt;2.49,"A",IF(R19&gt;1.49,"B+",IF(R19&gt;0.49,"B",IF(R19&lt;0.49,"C")))))</f>
        <v>B+</v>
      </c>
      <c r="T19" s="137">
        <f>(P19+R19)/2</f>
        <v>1.4583333333333333</v>
      </c>
      <c r="U19" s="136" t="str">
        <f>IF(T19&gt;3.49,"A+",IF(T19&gt;2.49,"A",IF(T19&gt;1.49,"B+",IF(T19&gt;0.49,"B",IF(T19&lt;0.49,"C")))))</f>
        <v>B</v>
      </c>
      <c r="V19" s="143" t="str">
        <f>Q25</f>
        <v>B+</v>
      </c>
      <c r="W19" s="143" t="str">
        <f>S25</f>
        <v>A</v>
      </c>
      <c r="X19" s="143" t="str">
        <f>U25</f>
        <v>B+</v>
      </c>
      <c r="Y19" s="134"/>
      <c r="Z19" s="134"/>
      <c r="AA19" s="134"/>
      <c r="AB19" s="134"/>
      <c r="AC19" s="134"/>
      <c r="AD19" s="134"/>
      <c r="AE19" s="134"/>
      <c r="AF19" s="134"/>
      <c r="AG19" s="133"/>
      <c r="AH19" s="132">
        <v>1</v>
      </c>
      <c r="AI19" s="132" t="s">
        <v>0</v>
      </c>
      <c r="AJ19" s="131"/>
      <c r="AK19" s="131"/>
      <c r="AL19" s="131"/>
      <c r="AM19" s="142"/>
      <c r="AN19" s="131"/>
      <c r="AO19" s="131"/>
      <c r="AP19" s="131"/>
      <c r="AQ19" s="131"/>
      <c r="AR19" s="131"/>
      <c r="AS19" s="131"/>
      <c r="AT19" s="131">
        <f>SUM(AL19:AS19)</f>
        <v>0</v>
      </c>
      <c r="AU19" s="132">
        <f>AR19+AP19+AN19+AL19+AJ19</f>
        <v>0</v>
      </c>
      <c r="AV19" s="132">
        <f>AS19+AQ19+AO19+AM19+AK19</f>
        <v>0</v>
      </c>
      <c r="AW19" s="132">
        <f>(AJ19*4+AL19*3+AN19*2+AP19*1+AR19*0)/1</f>
        <v>0</v>
      </c>
      <c r="AX19" s="131" t="str">
        <f>IF(AW19&gt;3.49,"A+",IF(AW19&gt;2.49,"A",IF(AW19&gt;1.49,"B+",IF(AW19&gt;0.49,"B",IF(AW19&lt;0.49,"C")))))</f>
        <v>C</v>
      </c>
      <c r="AY19" s="132">
        <f>(AK19*4+AM19*3+AO19*2+AQ19*1+AS19*0)/1</f>
        <v>0</v>
      </c>
      <c r="AZ19" s="131" t="str">
        <f>IF(AY19&gt;3.49,"A+",IF(AY19&gt;2.49,"A",IF(AY19&gt;1.49,"B+",IF(AY19&gt;0.49,"B",IF(AY19&lt;0.49,"C")))))</f>
        <v>C</v>
      </c>
      <c r="BA19" s="132">
        <f>(AW19+AY19)/2</f>
        <v>0</v>
      </c>
      <c r="BB19" s="131" t="str">
        <f>IF(BA19&gt;3.49,"A+",IF(BA19&gt;2.49,"A",IF(BA19&gt;1.49,"B+",IF(BA19&gt;0.49,"B",IF(BA19&lt;0.49,"C")))))</f>
        <v>C</v>
      </c>
      <c r="BC19" s="141" t="str">
        <f>AX25</f>
        <v>C</v>
      </c>
      <c r="BD19" s="141" t="str">
        <f>AZ25</f>
        <v>C</v>
      </c>
      <c r="BE19" s="141" t="str">
        <f>BB25</f>
        <v>C</v>
      </c>
      <c r="BF19" s="133"/>
      <c r="BG19" s="132">
        <v>1</v>
      </c>
      <c r="BH19" s="132" t="s">
        <v>0</v>
      </c>
      <c r="BI19" s="132">
        <f>AJ19+C19</f>
        <v>0</v>
      </c>
      <c r="BJ19" s="132">
        <f>AK19+D19</f>
        <v>0</v>
      </c>
      <c r="BK19" s="132">
        <f>AL19+E19</f>
        <v>0</v>
      </c>
      <c r="BL19" s="132">
        <f>AM19+F19</f>
        <v>2</v>
      </c>
      <c r="BM19" s="132">
        <f>AN19+G19</f>
        <v>2</v>
      </c>
      <c r="BN19" s="132">
        <f>AO19+H19</f>
        <v>3</v>
      </c>
      <c r="BO19" s="132">
        <f>AP19+I19</f>
        <v>7</v>
      </c>
      <c r="BP19" s="132">
        <f>AQ19+J19</f>
        <v>0</v>
      </c>
      <c r="BQ19" s="132">
        <f>AR19+K19</f>
        <v>4</v>
      </c>
      <c r="BR19" s="132">
        <f>AS19+L19</f>
        <v>2</v>
      </c>
      <c r="BS19" s="132">
        <f>AT19+M19</f>
        <v>20</v>
      </c>
      <c r="BT19" s="132">
        <f>AU19+N19</f>
        <v>13</v>
      </c>
      <c r="BU19" s="132">
        <f>AV19+O19</f>
        <v>7</v>
      </c>
      <c r="BV19" s="132">
        <f>(BI19*4+BK19*3+BM19*2+BO19*1+BQ19*0)/13</f>
        <v>0.8461538461538461</v>
      </c>
      <c r="BW19" s="131" t="str">
        <f>IF(BV19&gt;3.49,"A+",IF(BV19&gt;2.49,"A",IF(BV19&gt;1.49,"B+",IF(BV19&gt;0.49,"B",IF(BV19&lt;0.49,"C")))))</f>
        <v>B</v>
      </c>
      <c r="BX19" s="132">
        <f>(BJ19*4+BL19*3+BN19*2+BP19*1+BR19*0)/7</f>
        <v>1.7142857142857142</v>
      </c>
      <c r="BY19" s="131" t="str">
        <f>IF(BX19&gt;3.49,"A+",IF(BX19&gt;2.49,"A",IF(BX19&gt;1.49,"B+",IF(BX19&gt;0.49,"B",IF(BX19&lt;0.49,"C")))))</f>
        <v>B+</v>
      </c>
      <c r="BZ19" s="132">
        <f>(BV19+BX19)/2</f>
        <v>1.2802197802197801</v>
      </c>
      <c r="CA19" s="131" t="str">
        <f>IF(BZ19&gt;3.49,"A+",IF(BZ19&gt;2.49,"A",IF(BZ19&gt;1.49,"B+",IF(BZ19&gt;0.49,"B",IF(BZ19&lt;0.49,"C")))))</f>
        <v>B</v>
      </c>
      <c r="CB19" s="141" t="str">
        <f>BW25</f>
        <v>B+</v>
      </c>
      <c r="CC19" s="141" t="str">
        <f>BY25</f>
        <v>B+</v>
      </c>
      <c r="CD19" s="141" t="str">
        <f>CA25</f>
        <v>B+</v>
      </c>
      <c r="CE19" s="129"/>
    </row>
    <row r="20" spans="1:83" ht="12.75">
      <c r="A20" s="138">
        <v>2</v>
      </c>
      <c r="B20" s="138" t="s">
        <v>1</v>
      </c>
      <c r="C20" s="137">
        <v>6</v>
      </c>
      <c r="D20" s="137">
        <v>4</v>
      </c>
      <c r="E20" s="137">
        <v>1</v>
      </c>
      <c r="F20" s="137">
        <v>1</v>
      </c>
      <c r="G20" s="137">
        <v>1</v>
      </c>
      <c r="H20" s="137">
        <v>1</v>
      </c>
      <c r="I20" s="137">
        <v>2</v>
      </c>
      <c r="J20" s="137">
        <v>1</v>
      </c>
      <c r="K20" s="137">
        <v>3</v>
      </c>
      <c r="L20" s="137">
        <v>0</v>
      </c>
      <c r="M20" s="137">
        <f>SUM(C20:L20)</f>
        <v>20</v>
      </c>
      <c r="N20" s="137">
        <f>K20+I20+G20+E20+C20</f>
        <v>13</v>
      </c>
      <c r="O20" s="137">
        <f>L20+J20+H20+F20+D20</f>
        <v>7</v>
      </c>
      <c r="P20" s="137">
        <f>(C20*4+E20*3+G20*2+I20*1+K20*0)/12</f>
        <v>2.5833333333333335</v>
      </c>
      <c r="Q20" s="136" t="str">
        <f>IF(P20&gt;3.49,"A+",IF(P20&gt;2.49,"A",IF(P20&gt;1.49,"B+",IF(P20&gt;0.49,"B",IF(P20&lt;0.49,"C")))))</f>
        <v>A</v>
      </c>
      <c r="R20" s="137">
        <f>(D20*4+F20*3+H20*2+J20*1+L20*0)/6</f>
        <v>3.6666666666666665</v>
      </c>
      <c r="S20" s="136" t="str">
        <f>IF(R20&gt;3.49,"A+",IF(R20&gt;2.49,"A",IF(R20&gt;1.49,"B+",IF(R20&gt;0.49,"B",IF(R20&lt;0.49,"C")))))</f>
        <v>A+</v>
      </c>
      <c r="T20" s="137">
        <f>(P20+R20)/2</f>
        <v>3.125</v>
      </c>
      <c r="U20" s="136" t="str">
        <f>IF(T20&gt;3.49,"A+",IF(T20&gt;2.49,"A",IF(T20&gt;1.49,"B+",IF(T20&gt;0.49,"B",IF(T20&lt;0.49,"C")))))</f>
        <v>A</v>
      </c>
      <c r="V20" s="140"/>
      <c r="W20" s="140"/>
      <c r="X20" s="140"/>
      <c r="Y20" s="134"/>
      <c r="Z20" s="134"/>
      <c r="AA20" s="134"/>
      <c r="AB20" s="134"/>
      <c r="AC20" s="134"/>
      <c r="AD20" s="134"/>
      <c r="AE20" s="134"/>
      <c r="AF20" s="134"/>
      <c r="AG20" s="133"/>
      <c r="AH20" s="132">
        <v>2</v>
      </c>
      <c r="AI20" s="132" t="s">
        <v>1</v>
      </c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>
        <f>SUM(AL20:AS20)</f>
        <v>0</v>
      </c>
      <c r="AU20" s="132">
        <f>AR20+AP20+AN20+AL20+AJ20</f>
        <v>0</v>
      </c>
      <c r="AV20" s="132">
        <f>AS20+AQ20+AO20+AM20+AK20</f>
        <v>0</v>
      </c>
      <c r="AW20" s="132">
        <f>(AJ20*4+AL20*3+AN20*2+AP20*1+AR20*0)/1</f>
        <v>0</v>
      </c>
      <c r="AX20" s="131" t="str">
        <f>IF(AW20&gt;3.49,"A+",IF(AW20&gt;2.49,"A",IF(AW20&gt;1.49,"B+",IF(AW20&gt;0.49,"B",IF(AW20&lt;0.49,"C")))))</f>
        <v>C</v>
      </c>
      <c r="AY20" s="132">
        <f>(AK20*4+AM20*3+AO20*2+AQ20*1+AS20*0)/1</f>
        <v>0</v>
      </c>
      <c r="AZ20" s="131" t="str">
        <f>IF(AY20&gt;3.49,"A+",IF(AY20&gt;2.49,"A",IF(AY20&gt;1.49,"B+",IF(AY20&gt;0.49,"B",IF(AY20&lt;0.49,"C")))))</f>
        <v>C</v>
      </c>
      <c r="BA20" s="132">
        <f>(AW20+AY20)/2</f>
        <v>0</v>
      </c>
      <c r="BB20" s="131" t="str">
        <f>IF(BA20&gt;3.49,"A+",IF(BA20&gt;2.49,"A",IF(BA20&gt;1.49,"B+",IF(BA20&gt;0.49,"B",IF(BA20&lt;0.49,"C")))))</f>
        <v>C</v>
      </c>
      <c r="BC20" s="139"/>
      <c r="BD20" s="139"/>
      <c r="BE20" s="139"/>
      <c r="BF20" s="133"/>
      <c r="BG20" s="132">
        <v>2</v>
      </c>
      <c r="BH20" s="132" t="s">
        <v>1</v>
      </c>
      <c r="BI20" s="132">
        <f>AJ20+C20</f>
        <v>6</v>
      </c>
      <c r="BJ20" s="132">
        <f>AK20+D20</f>
        <v>4</v>
      </c>
      <c r="BK20" s="132">
        <f>AL20+E20</f>
        <v>1</v>
      </c>
      <c r="BL20" s="132">
        <f>AM20+F20</f>
        <v>1</v>
      </c>
      <c r="BM20" s="132">
        <f>AN20+G20</f>
        <v>1</v>
      </c>
      <c r="BN20" s="132">
        <f>AO20+H20</f>
        <v>1</v>
      </c>
      <c r="BO20" s="132">
        <f>AP20+I20</f>
        <v>2</v>
      </c>
      <c r="BP20" s="132">
        <f>AQ20+J20</f>
        <v>1</v>
      </c>
      <c r="BQ20" s="132">
        <f>AR20+K20</f>
        <v>3</v>
      </c>
      <c r="BR20" s="132">
        <f>AS20+L20</f>
        <v>0</v>
      </c>
      <c r="BS20" s="132">
        <f>AT20+M20</f>
        <v>20</v>
      </c>
      <c r="BT20" s="132">
        <f>AU20+N20</f>
        <v>13</v>
      </c>
      <c r="BU20" s="132">
        <f>AV20+O20</f>
        <v>7</v>
      </c>
      <c r="BV20" s="132">
        <f>(BI20*4+BK20*3+BM20*2+BO20*1+BQ20*0)/13</f>
        <v>2.3846153846153846</v>
      </c>
      <c r="BW20" s="131" t="str">
        <f>IF(BV20&gt;3.49,"A+",IF(BV20&gt;2.49,"A",IF(BV20&gt;1.49,"B+",IF(BV20&gt;0.49,"B",IF(BV20&lt;0.49,"C")))))</f>
        <v>B+</v>
      </c>
      <c r="BX20" s="132">
        <f>(BJ20*4+BL20*3+BN20*2+BP20*1+BR20*0)/7</f>
        <v>3.142857142857143</v>
      </c>
      <c r="BY20" s="131" t="str">
        <f>IF(BX20&gt;3.49,"A+",IF(BX20&gt;2.49,"A",IF(BX20&gt;1.49,"B+",IF(BX20&gt;0.49,"B",IF(BX20&lt;0.49,"C")))))</f>
        <v>A</v>
      </c>
      <c r="BZ20" s="132">
        <f>(BV20+BX20)/2</f>
        <v>2.7637362637362637</v>
      </c>
      <c r="CA20" s="131" t="str">
        <f>IF(BZ20&gt;3.49,"A+",IF(BZ20&gt;2.49,"A",IF(BZ20&gt;1.49,"B+",IF(BZ20&gt;0.49,"B",IF(BZ20&lt;0.49,"C")))))</f>
        <v>A</v>
      </c>
      <c r="CB20" s="139"/>
      <c r="CC20" s="139"/>
      <c r="CD20" s="139"/>
      <c r="CE20" s="129"/>
    </row>
    <row r="21" spans="1:83" ht="12.75">
      <c r="A21" s="138">
        <v>3</v>
      </c>
      <c r="B21" s="138" t="s">
        <v>2</v>
      </c>
      <c r="C21" s="137">
        <v>0</v>
      </c>
      <c r="D21" s="137">
        <v>2</v>
      </c>
      <c r="E21" s="137">
        <v>2</v>
      </c>
      <c r="F21" s="137">
        <v>3</v>
      </c>
      <c r="G21" s="137">
        <v>4</v>
      </c>
      <c r="H21" s="137">
        <v>0</v>
      </c>
      <c r="I21" s="137">
        <v>3</v>
      </c>
      <c r="J21" s="137">
        <v>1</v>
      </c>
      <c r="K21" s="137">
        <v>4</v>
      </c>
      <c r="L21" s="137">
        <v>1</v>
      </c>
      <c r="M21" s="137">
        <f>SUM(C21:L21)</f>
        <v>20</v>
      </c>
      <c r="N21" s="137">
        <f>K21+I21+G21+E21+C21</f>
        <v>13</v>
      </c>
      <c r="O21" s="137">
        <f>L21+J21+H21+F21+D21</f>
        <v>7</v>
      </c>
      <c r="P21" s="137">
        <f>(C21*4+E21*3+G21*2+I21*1+K21*0)/12</f>
        <v>1.4166666666666667</v>
      </c>
      <c r="Q21" s="136" t="str">
        <f>IF(P21&gt;3.49,"A+",IF(P21&gt;2.49,"A",IF(P21&gt;1.49,"B+",IF(P21&gt;0.49,"B",IF(P21&lt;0.49,"C")))))</f>
        <v>B</v>
      </c>
      <c r="R21" s="137">
        <f>(D21*4+F21*3+H21*2+J21*1+L21*0)/6</f>
        <v>3</v>
      </c>
      <c r="S21" s="136" t="str">
        <f>IF(R21&gt;3.49,"A+",IF(R21&gt;2.49,"A",IF(R21&gt;1.49,"B+",IF(R21&gt;0.49,"B",IF(R21&lt;0.49,"C")))))</f>
        <v>A</v>
      </c>
      <c r="T21" s="137">
        <f>(P21+R21)/2</f>
        <v>2.2083333333333335</v>
      </c>
      <c r="U21" s="136" t="str">
        <f>IF(T21&gt;3.49,"A+",IF(T21&gt;2.49,"A",IF(T21&gt;1.49,"B+",IF(T21&gt;0.49,"B",IF(T21&lt;0.49,"C")))))</f>
        <v>B+</v>
      </c>
      <c r="V21" s="140"/>
      <c r="W21" s="140"/>
      <c r="X21" s="140"/>
      <c r="Y21" s="134"/>
      <c r="Z21" s="134"/>
      <c r="AA21" s="134"/>
      <c r="AB21" s="134"/>
      <c r="AC21" s="134"/>
      <c r="AD21" s="134"/>
      <c r="AE21" s="134"/>
      <c r="AF21" s="134"/>
      <c r="AG21" s="133"/>
      <c r="AH21" s="132">
        <v>3</v>
      </c>
      <c r="AI21" s="132" t="s">
        <v>2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>
        <f>SUM(AL21:AS21)</f>
        <v>0</v>
      </c>
      <c r="AU21" s="132">
        <f>AR21+AP21+AN21+AL21+AJ21</f>
        <v>0</v>
      </c>
      <c r="AV21" s="132">
        <f>AS21+AQ21+AO21+AM21+AK21</f>
        <v>0</v>
      </c>
      <c r="AW21" s="132">
        <f>(AJ21*4+AL21*3+AN21*2+AP21*1+AR21*0)/1</f>
        <v>0</v>
      </c>
      <c r="AX21" s="131" t="str">
        <f>IF(AW21&gt;3.49,"A+",IF(AW21&gt;2.49,"A",IF(AW21&gt;1.49,"B+",IF(AW21&gt;0.49,"B",IF(AW21&lt;0.49,"C")))))</f>
        <v>C</v>
      </c>
      <c r="AY21" s="132">
        <f>(AK21*4+AM21*3+AO21*2+AQ21*1+AS21*0)/1</f>
        <v>0</v>
      </c>
      <c r="AZ21" s="131" t="str">
        <f>IF(AY21&gt;3.49,"A+",IF(AY21&gt;2.49,"A",IF(AY21&gt;1.49,"B+",IF(AY21&gt;0.49,"B",IF(AY21&lt;0.49,"C")))))</f>
        <v>C</v>
      </c>
      <c r="BA21" s="132">
        <f>(AW21+AY21)/2</f>
        <v>0</v>
      </c>
      <c r="BB21" s="131" t="str">
        <f>IF(BA21&gt;3.49,"A+",IF(BA21&gt;2.49,"A",IF(BA21&gt;1.49,"B+",IF(BA21&gt;0.49,"B",IF(BA21&lt;0.49,"C")))))</f>
        <v>C</v>
      </c>
      <c r="BC21" s="139"/>
      <c r="BD21" s="139"/>
      <c r="BE21" s="139"/>
      <c r="BF21" s="133"/>
      <c r="BG21" s="132">
        <v>3</v>
      </c>
      <c r="BH21" s="132" t="s">
        <v>2</v>
      </c>
      <c r="BI21" s="132">
        <f>AJ21+C21</f>
        <v>0</v>
      </c>
      <c r="BJ21" s="132">
        <f>AK21+D21</f>
        <v>2</v>
      </c>
      <c r="BK21" s="132">
        <f>AL21+E21</f>
        <v>2</v>
      </c>
      <c r="BL21" s="132">
        <f>AM21+F21</f>
        <v>3</v>
      </c>
      <c r="BM21" s="132">
        <f>AN21+G21</f>
        <v>4</v>
      </c>
      <c r="BN21" s="132">
        <f>AO21+H21</f>
        <v>0</v>
      </c>
      <c r="BO21" s="132">
        <f>AP21+I21</f>
        <v>3</v>
      </c>
      <c r="BP21" s="132">
        <f>AQ21+J21</f>
        <v>1</v>
      </c>
      <c r="BQ21" s="132">
        <f>AR21+K21</f>
        <v>4</v>
      </c>
      <c r="BR21" s="132">
        <f>AS21+L21</f>
        <v>1</v>
      </c>
      <c r="BS21" s="132">
        <f>AT21+M21</f>
        <v>20</v>
      </c>
      <c r="BT21" s="132">
        <f>AU21+N21</f>
        <v>13</v>
      </c>
      <c r="BU21" s="132">
        <f>AV21+O21</f>
        <v>7</v>
      </c>
      <c r="BV21" s="132">
        <f>(BI21*4+BK21*3+BM21*2+BO21*1+BQ21*0)/13</f>
        <v>1.3076923076923077</v>
      </c>
      <c r="BW21" s="131" t="str">
        <f>IF(BV21&gt;3.49,"A+",IF(BV21&gt;2.49,"A",IF(BV21&gt;1.49,"B+",IF(BV21&gt;0.49,"B",IF(BV21&lt;0.49,"C")))))</f>
        <v>B</v>
      </c>
      <c r="BX21" s="132">
        <f>(BJ21*4+BL21*3+BN21*2+BP21*1+BR21*0)/7</f>
        <v>2.5714285714285716</v>
      </c>
      <c r="BY21" s="131" t="str">
        <f>IF(BX21&gt;3.49,"A+",IF(BX21&gt;2.49,"A",IF(BX21&gt;1.49,"B+",IF(BX21&gt;0.49,"B",IF(BX21&lt;0.49,"C")))))</f>
        <v>A</v>
      </c>
      <c r="BZ21" s="132">
        <f>(BV21+BX21)/2</f>
        <v>1.9395604395604398</v>
      </c>
      <c r="CA21" s="131" t="str">
        <f>IF(BZ21&gt;3.49,"A+",IF(BZ21&gt;2.49,"A",IF(BZ21&gt;1.49,"B+",IF(BZ21&gt;0.49,"B",IF(BZ21&lt;0.49,"C")))))</f>
        <v>B+</v>
      </c>
      <c r="CB21" s="139"/>
      <c r="CC21" s="139"/>
      <c r="CD21" s="139"/>
      <c r="CE21" s="129"/>
    </row>
    <row r="22" spans="1:83" ht="12.75">
      <c r="A22" s="138">
        <v>4</v>
      </c>
      <c r="B22" s="138" t="s">
        <v>3</v>
      </c>
      <c r="C22" s="137">
        <v>0</v>
      </c>
      <c r="D22" s="137">
        <v>0</v>
      </c>
      <c r="E22" s="137">
        <v>6</v>
      </c>
      <c r="F22" s="137">
        <v>2</v>
      </c>
      <c r="G22" s="137">
        <v>5</v>
      </c>
      <c r="H22" s="137">
        <v>4</v>
      </c>
      <c r="I22" s="137">
        <v>1</v>
      </c>
      <c r="J22" s="137">
        <v>0</v>
      </c>
      <c r="K22" s="137">
        <v>1</v>
      </c>
      <c r="L22" s="137">
        <v>1</v>
      </c>
      <c r="M22" s="137">
        <f>SUM(C22:L22)</f>
        <v>20</v>
      </c>
      <c r="N22" s="137">
        <f>K22+I22+G22+E22+C22</f>
        <v>13</v>
      </c>
      <c r="O22" s="137">
        <f>L22+J22+H22+F22+D22</f>
        <v>7</v>
      </c>
      <c r="P22" s="137">
        <f>(C22*4+E22*3+G22*2+I22*1+K22*0)/12</f>
        <v>2.4166666666666665</v>
      </c>
      <c r="Q22" s="136" t="str">
        <f>IF(P22&gt;3.49,"A+",IF(P22&gt;2.49,"A",IF(P22&gt;1.49,"B+",IF(P22&gt;0.49,"B",IF(P22&lt;0.49,"C")))))</f>
        <v>B+</v>
      </c>
      <c r="R22" s="137">
        <f>(D22*4+F22*3+H22*2+J22*1+L22*0)/6</f>
        <v>2.3333333333333335</v>
      </c>
      <c r="S22" s="136" t="str">
        <f>IF(R22&gt;3.49,"A+",IF(R22&gt;2.49,"A",IF(R22&gt;1.49,"B+",IF(R22&gt;0.49,"B",IF(R22&lt;0.49,"C")))))</f>
        <v>B+</v>
      </c>
      <c r="T22" s="137">
        <f>(P22+R22)/2</f>
        <v>2.375</v>
      </c>
      <c r="U22" s="136" t="str">
        <f>IF(T22&gt;3.49,"A+",IF(T22&gt;2.49,"A",IF(T22&gt;1.49,"B+",IF(T22&gt;0.49,"B",IF(T22&lt;0.49,"C")))))</f>
        <v>B+</v>
      </c>
      <c r="V22" s="140"/>
      <c r="W22" s="140"/>
      <c r="X22" s="140"/>
      <c r="Y22" s="134"/>
      <c r="Z22" s="134"/>
      <c r="AA22" s="134"/>
      <c r="AB22" s="134"/>
      <c r="AC22" s="134"/>
      <c r="AD22" s="134"/>
      <c r="AE22" s="134"/>
      <c r="AF22" s="134"/>
      <c r="AG22" s="133"/>
      <c r="AH22" s="132">
        <v>4</v>
      </c>
      <c r="AI22" s="132" t="s">
        <v>3</v>
      </c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>
        <f>SUM(AL22:AS22)</f>
        <v>0</v>
      </c>
      <c r="AU22" s="132">
        <f>AR22+AP22+AN22+AL22+AJ22</f>
        <v>0</v>
      </c>
      <c r="AV22" s="132">
        <f>AS22+AQ22+AO22+AM22+AK22</f>
        <v>0</v>
      </c>
      <c r="AW22" s="132">
        <f>(AJ22*4+AL22*3+AN22*2+AP22*1+AR22*0)/1</f>
        <v>0</v>
      </c>
      <c r="AX22" s="131" t="str">
        <f>IF(AW22&gt;3.49,"A+",IF(AW22&gt;2.49,"A",IF(AW22&gt;1.49,"B+",IF(AW22&gt;0.49,"B",IF(AW22&lt;0.49,"C")))))</f>
        <v>C</v>
      </c>
      <c r="AY22" s="132">
        <f>(AK22*4+AM22*3+AO22*2+AQ22*1+AS22*0)/1</f>
        <v>0</v>
      </c>
      <c r="AZ22" s="131" t="str">
        <f>IF(AY22&gt;3.49,"A+",IF(AY22&gt;2.49,"A",IF(AY22&gt;1.49,"B+",IF(AY22&gt;0.49,"B",IF(AY22&lt;0.49,"C")))))</f>
        <v>C</v>
      </c>
      <c r="BA22" s="132">
        <f>(AW22+AY22)/2</f>
        <v>0</v>
      </c>
      <c r="BB22" s="131" t="str">
        <f>IF(BA22&gt;3.49,"A+",IF(BA22&gt;2.49,"A",IF(BA22&gt;1.49,"B+",IF(BA22&gt;0.49,"B",IF(BA22&lt;0.49,"C")))))</f>
        <v>C</v>
      </c>
      <c r="BC22" s="139"/>
      <c r="BD22" s="139"/>
      <c r="BE22" s="139"/>
      <c r="BF22" s="133"/>
      <c r="BG22" s="132">
        <v>4</v>
      </c>
      <c r="BH22" s="132" t="s">
        <v>3</v>
      </c>
      <c r="BI22" s="132">
        <f>AJ22+C22</f>
        <v>0</v>
      </c>
      <c r="BJ22" s="132">
        <f>AK22+D22</f>
        <v>0</v>
      </c>
      <c r="BK22" s="132">
        <f>AL22+E22</f>
        <v>6</v>
      </c>
      <c r="BL22" s="132">
        <f>AM22+F22</f>
        <v>2</v>
      </c>
      <c r="BM22" s="132">
        <f>AN22+G22</f>
        <v>5</v>
      </c>
      <c r="BN22" s="132">
        <f>AO22+H22</f>
        <v>4</v>
      </c>
      <c r="BO22" s="132">
        <f>AP22+I22</f>
        <v>1</v>
      </c>
      <c r="BP22" s="132">
        <f>AQ22+J22</f>
        <v>0</v>
      </c>
      <c r="BQ22" s="132">
        <f>AR22+K22</f>
        <v>1</v>
      </c>
      <c r="BR22" s="132">
        <f>AS22+L22</f>
        <v>1</v>
      </c>
      <c r="BS22" s="132">
        <f>AT22+M22</f>
        <v>20</v>
      </c>
      <c r="BT22" s="132">
        <f>AU22+N22</f>
        <v>13</v>
      </c>
      <c r="BU22" s="132">
        <f>AV22+O22</f>
        <v>7</v>
      </c>
      <c r="BV22" s="132">
        <f>(BI22*4+BK22*3+BM22*2+BO22*1+BQ22*0)/13</f>
        <v>2.230769230769231</v>
      </c>
      <c r="BW22" s="131" t="str">
        <f>IF(BV22&gt;3.49,"A+",IF(BV22&gt;2.49,"A",IF(BV22&gt;1.49,"B+",IF(BV22&gt;0.49,"B",IF(BV22&lt;0.49,"C")))))</f>
        <v>B+</v>
      </c>
      <c r="BX22" s="132">
        <f>(BJ22*4+BL22*3+BN22*2+BP22*1+BR22*0)/7</f>
        <v>2</v>
      </c>
      <c r="BY22" s="131" t="str">
        <f>IF(BX22&gt;3.49,"A+",IF(BX22&gt;2.49,"A",IF(BX22&gt;1.49,"B+",IF(BX22&gt;0.49,"B",IF(BX22&lt;0.49,"C")))))</f>
        <v>B+</v>
      </c>
      <c r="BZ22" s="132">
        <f>(BV22+BX22)/2</f>
        <v>2.1153846153846154</v>
      </c>
      <c r="CA22" s="131" t="str">
        <f>IF(BZ22&gt;3.49,"A+",IF(BZ22&gt;2.49,"A",IF(BZ22&gt;1.49,"B+",IF(BZ22&gt;0.49,"B",IF(BZ22&lt;0.49,"C")))))</f>
        <v>B+</v>
      </c>
      <c r="CB22" s="139"/>
      <c r="CC22" s="139"/>
      <c r="CD22" s="139"/>
      <c r="CE22" s="129"/>
    </row>
    <row r="23" spans="1:83" ht="12.75">
      <c r="A23" s="138">
        <v>5</v>
      </c>
      <c r="B23" s="138" t="s">
        <v>765</v>
      </c>
      <c r="C23" s="137">
        <v>0</v>
      </c>
      <c r="D23" s="137">
        <v>0</v>
      </c>
      <c r="E23" s="137">
        <v>6</v>
      </c>
      <c r="F23" s="137">
        <v>4</v>
      </c>
      <c r="G23" s="137">
        <v>3</v>
      </c>
      <c r="H23" s="137">
        <v>2</v>
      </c>
      <c r="I23" s="137">
        <v>1</v>
      </c>
      <c r="J23" s="137">
        <v>1</v>
      </c>
      <c r="K23" s="137">
        <v>3</v>
      </c>
      <c r="L23" s="137">
        <v>0</v>
      </c>
      <c r="M23" s="137">
        <f>SUM(C23:L23)</f>
        <v>20</v>
      </c>
      <c r="N23" s="137">
        <f>K23+I23+G23+E23+C23</f>
        <v>13</v>
      </c>
      <c r="O23" s="137">
        <f>L23+J23+H23+F23+D23</f>
        <v>7</v>
      </c>
      <c r="P23" s="137">
        <f>(C23*4+E23*3+G23*2+I23*1+K23*0)/12</f>
        <v>2.0833333333333335</v>
      </c>
      <c r="Q23" s="136" t="str">
        <f>IF(P23&gt;3.49,"A+",IF(P23&gt;2.49,"A",IF(P23&gt;1.49,"B+",IF(P23&gt;0.49,"B",IF(P23&lt;0.49,"C")))))</f>
        <v>B+</v>
      </c>
      <c r="R23" s="137">
        <f>(D23*4+F23*3+H23*2+J23*1+L23*0)/6</f>
        <v>2.8333333333333335</v>
      </c>
      <c r="S23" s="136" t="str">
        <f>IF(R23&gt;3.49,"A+",IF(R23&gt;2.49,"A",IF(R23&gt;1.49,"B+",IF(R23&gt;0.49,"B",IF(R23&lt;0.49,"C")))))</f>
        <v>A</v>
      </c>
      <c r="T23" s="137">
        <f>(P23+R23)/2</f>
        <v>2.4583333333333335</v>
      </c>
      <c r="U23" s="136" t="str">
        <f>IF(T23&gt;3.49,"A+",IF(T23&gt;2.49,"A",IF(T23&gt;1.49,"B+",IF(T23&gt;0.49,"B",IF(T23&lt;0.49,"C")))))</f>
        <v>B+</v>
      </c>
      <c r="V23" s="140"/>
      <c r="W23" s="140"/>
      <c r="X23" s="140"/>
      <c r="Y23" s="134"/>
      <c r="Z23" s="134"/>
      <c r="AA23" s="134"/>
      <c r="AB23" s="134"/>
      <c r="AC23" s="134"/>
      <c r="AD23" s="134"/>
      <c r="AE23" s="134"/>
      <c r="AF23" s="134"/>
      <c r="AG23" s="133"/>
      <c r="AH23" s="132">
        <v>5</v>
      </c>
      <c r="AI23" s="132" t="s">
        <v>765</v>
      </c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>
        <f>SUM(AL23:AS23)</f>
        <v>0</v>
      </c>
      <c r="AU23" s="132">
        <f>AR23+AP23+AN23+AL23+AJ23</f>
        <v>0</v>
      </c>
      <c r="AV23" s="132">
        <f>AS23+AQ23+AO23+AM23+AK23</f>
        <v>0</v>
      </c>
      <c r="AW23" s="132">
        <f>(AJ23*4+AL23*3+AN23*2+AP23*1+AR23*0)/1</f>
        <v>0</v>
      </c>
      <c r="AX23" s="131" t="str">
        <f>IF(AW23&gt;3.49,"A+",IF(AW23&gt;2.49,"A",IF(AW23&gt;1.49,"B+",IF(AW23&gt;0.49,"B",IF(AW23&lt;0.49,"C")))))</f>
        <v>C</v>
      </c>
      <c r="AY23" s="132">
        <f>(AK23*4+AM23*3+AO23*2+AQ23*1+AS23*0)/1</f>
        <v>0</v>
      </c>
      <c r="AZ23" s="131" t="str">
        <f>IF(AY23&gt;3.49,"A+",IF(AY23&gt;2.49,"A",IF(AY23&gt;1.49,"B+",IF(AY23&gt;0.49,"B",IF(AY23&lt;0.49,"C")))))</f>
        <v>C</v>
      </c>
      <c r="BA23" s="132">
        <f>(AW23+AY23)/2</f>
        <v>0</v>
      </c>
      <c r="BB23" s="131" t="str">
        <f>IF(BA23&gt;3.49,"A+",IF(BA23&gt;2.49,"A",IF(BA23&gt;1.49,"B+",IF(BA23&gt;0.49,"B",IF(BA23&lt;0.49,"C")))))</f>
        <v>C</v>
      </c>
      <c r="BC23" s="139"/>
      <c r="BD23" s="139"/>
      <c r="BE23" s="139"/>
      <c r="BF23" s="133"/>
      <c r="BG23" s="132">
        <v>5</v>
      </c>
      <c r="BH23" s="132" t="s">
        <v>765</v>
      </c>
      <c r="BI23" s="132">
        <f>AJ23+C23</f>
        <v>0</v>
      </c>
      <c r="BJ23" s="132">
        <f>AK23+D23</f>
        <v>0</v>
      </c>
      <c r="BK23" s="132">
        <f>AL23+E23</f>
        <v>6</v>
      </c>
      <c r="BL23" s="132">
        <f>AM23+F23</f>
        <v>4</v>
      </c>
      <c r="BM23" s="132">
        <f>AN23+G23</f>
        <v>3</v>
      </c>
      <c r="BN23" s="132">
        <f>AO23+H23</f>
        <v>2</v>
      </c>
      <c r="BO23" s="132">
        <f>AP23+I23</f>
        <v>1</v>
      </c>
      <c r="BP23" s="132">
        <f>AQ23+J23</f>
        <v>1</v>
      </c>
      <c r="BQ23" s="132">
        <f>AR23+K23</f>
        <v>3</v>
      </c>
      <c r="BR23" s="132">
        <f>AS23+L23</f>
        <v>0</v>
      </c>
      <c r="BS23" s="132">
        <f>AT23+M23</f>
        <v>20</v>
      </c>
      <c r="BT23" s="132">
        <f>AU23+N23</f>
        <v>13</v>
      </c>
      <c r="BU23" s="132">
        <f>AV23+O23</f>
        <v>7</v>
      </c>
      <c r="BV23" s="132">
        <f>(BI23*4+BK23*3+BM23*2+BO23*1+BQ23*0)/13</f>
        <v>1.9230769230769231</v>
      </c>
      <c r="BW23" s="131" t="str">
        <f>IF(BV23&gt;3.49,"A+",IF(BV23&gt;2.49,"A",IF(BV23&gt;1.49,"B+",IF(BV23&gt;0.49,"B",IF(BV23&lt;0.49,"C")))))</f>
        <v>B+</v>
      </c>
      <c r="BX23" s="132">
        <f>(BJ23*4+BL23*3+BN23*2+BP23*1+BR23*0)/7</f>
        <v>2.4285714285714284</v>
      </c>
      <c r="BY23" s="131" t="str">
        <f>IF(BX23&gt;3.49,"A+",IF(BX23&gt;2.49,"A",IF(BX23&gt;1.49,"B+",IF(BX23&gt;0.49,"B",IF(BX23&lt;0.49,"C")))))</f>
        <v>B+</v>
      </c>
      <c r="BZ23" s="132">
        <f>(BV23+BX23)/2</f>
        <v>2.1758241758241756</v>
      </c>
      <c r="CA23" s="131" t="str">
        <f>IF(BZ23&gt;3.49,"A+",IF(BZ23&gt;2.49,"A",IF(BZ23&gt;1.49,"B+",IF(BZ23&gt;0.49,"B",IF(BZ23&lt;0.49,"C")))))</f>
        <v>B+</v>
      </c>
      <c r="CB23" s="139"/>
      <c r="CC23" s="139"/>
      <c r="CD23" s="139"/>
      <c r="CE23" s="129"/>
    </row>
    <row r="24" spans="1:83" ht="12.75">
      <c r="A24" s="138">
        <v>6</v>
      </c>
      <c r="B24" s="138" t="s">
        <v>4</v>
      </c>
      <c r="C24" s="137">
        <v>0</v>
      </c>
      <c r="D24" s="137">
        <v>0</v>
      </c>
      <c r="E24" s="137">
        <v>5</v>
      </c>
      <c r="F24" s="137">
        <v>5</v>
      </c>
      <c r="G24" s="137">
        <v>6</v>
      </c>
      <c r="H24" s="137">
        <v>2</v>
      </c>
      <c r="I24" s="137">
        <v>0</v>
      </c>
      <c r="J24" s="137">
        <v>0</v>
      </c>
      <c r="K24" s="137">
        <v>2</v>
      </c>
      <c r="L24" s="137">
        <v>0</v>
      </c>
      <c r="M24" s="137">
        <f>SUM(C24:L24)</f>
        <v>20</v>
      </c>
      <c r="N24" s="137">
        <f>K24+I24+G24+E24+C24</f>
        <v>13</v>
      </c>
      <c r="O24" s="137">
        <f>L24+J24+H24+F24+D24</f>
        <v>7</v>
      </c>
      <c r="P24" s="137">
        <f>(C24*4+E24*3+G24*2+I24*1+K24*0)/12</f>
        <v>2.25</v>
      </c>
      <c r="Q24" s="136" t="str">
        <f>IF(P24&gt;3.49,"A+",IF(P24&gt;2.49,"A",IF(P24&gt;1.49,"B+",IF(P24&gt;0.49,"B",IF(P24&lt;0.49,"C")))))</f>
        <v>B+</v>
      </c>
      <c r="R24" s="137">
        <f>(D24*4+F24*3+H24*2+J24*1+L24*0)/6</f>
        <v>3.1666666666666665</v>
      </c>
      <c r="S24" s="136" t="str">
        <f>IF(R24&gt;3.49,"A+",IF(R24&gt;2.49,"A",IF(R24&gt;1.49,"B+",IF(R24&gt;0.49,"B",IF(R24&lt;0.49,"C")))))</f>
        <v>A</v>
      </c>
      <c r="T24" s="137">
        <f>(P24+R24)/2</f>
        <v>2.708333333333333</v>
      </c>
      <c r="U24" s="136" t="str">
        <f>IF(T24&gt;3.49,"A+",IF(T24&gt;2.49,"A",IF(T24&gt;1.49,"B+",IF(T24&gt;0.49,"B",IF(T24&lt;0.49,"C")))))</f>
        <v>A</v>
      </c>
      <c r="V24" s="140"/>
      <c r="W24" s="140"/>
      <c r="X24" s="140"/>
      <c r="Y24" s="134"/>
      <c r="Z24" s="134"/>
      <c r="AA24" s="134"/>
      <c r="AB24" s="134"/>
      <c r="AC24" s="134"/>
      <c r="AD24" s="134"/>
      <c r="AE24" s="134"/>
      <c r="AF24" s="134"/>
      <c r="AG24" s="133"/>
      <c r="AH24" s="132">
        <v>6</v>
      </c>
      <c r="AI24" s="132" t="s">
        <v>4</v>
      </c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>
        <f>SUM(AL24:AS24)</f>
        <v>0</v>
      </c>
      <c r="AU24" s="132">
        <f>AR24+AP24+AN24+AL24+AJ24</f>
        <v>0</v>
      </c>
      <c r="AV24" s="132">
        <f>AS24+AQ24+AO24+AM24+AK24</f>
        <v>0</v>
      </c>
      <c r="AW24" s="132">
        <f>(AJ24*4+AL24*3+AN24*2+AP24*1+AR24*0)/1</f>
        <v>0</v>
      </c>
      <c r="AX24" s="131" t="str">
        <f>IF(AW24&gt;3.49,"A+",IF(AW24&gt;2.49,"A",IF(AW24&gt;1.49,"B+",IF(AW24&gt;0.49,"B",IF(AW24&lt;0.49,"C")))))</f>
        <v>C</v>
      </c>
      <c r="AY24" s="132">
        <f>(AK24*4+AM24*3+AO24*2+AQ24*1+AS24*0)/1</f>
        <v>0</v>
      </c>
      <c r="AZ24" s="131" t="str">
        <f>IF(AY24&gt;3.49,"A+",IF(AY24&gt;2.49,"A",IF(AY24&gt;1.49,"B+",IF(AY24&gt;0.49,"B",IF(AY24&lt;0.49,"C")))))</f>
        <v>C</v>
      </c>
      <c r="BA24" s="132">
        <f>(AW24+AY24)/2</f>
        <v>0</v>
      </c>
      <c r="BB24" s="131" t="str">
        <f>IF(BA24&gt;3.49,"A+",IF(BA24&gt;2.49,"A",IF(BA24&gt;1.49,"B+",IF(BA24&gt;0.49,"B",IF(BA24&lt;0.49,"C")))))</f>
        <v>C</v>
      </c>
      <c r="BC24" s="139"/>
      <c r="BD24" s="139"/>
      <c r="BE24" s="139"/>
      <c r="BF24" s="133"/>
      <c r="BG24" s="132">
        <v>6</v>
      </c>
      <c r="BH24" s="132" t="s">
        <v>4</v>
      </c>
      <c r="BI24" s="132">
        <f>AJ24+C24</f>
        <v>0</v>
      </c>
      <c r="BJ24" s="132">
        <f>AK24+D24</f>
        <v>0</v>
      </c>
      <c r="BK24" s="132">
        <f>AL24+E24</f>
        <v>5</v>
      </c>
      <c r="BL24" s="132">
        <f>AM24+F24</f>
        <v>5</v>
      </c>
      <c r="BM24" s="132">
        <f>AN24+G24</f>
        <v>6</v>
      </c>
      <c r="BN24" s="132">
        <f>AO24+H24</f>
        <v>2</v>
      </c>
      <c r="BO24" s="132">
        <f>AP24+I24</f>
        <v>0</v>
      </c>
      <c r="BP24" s="132">
        <f>AQ24+J24</f>
        <v>0</v>
      </c>
      <c r="BQ24" s="132">
        <f>AR24+K24</f>
        <v>2</v>
      </c>
      <c r="BR24" s="132">
        <f>AS24+L24</f>
        <v>0</v>
      </c>
      <c r="BS24" s="132">
        <f>AT24+M24</f>
        <v>20</v>
      </c>
      <c r="BT24" s="132">
        <f>AU24+N24</f>
        <v>13</v>
      </c>
      <c r="BU24" s="132">
        <f>AV24+O24</f>
        <v>7</v>
      </c>
      <c r="BV24" s="132">
        <f>(BI24*4+BK24*3+BM24*2+BO24*1+BQ24*0)/13</f>
        <v>2.076923076923077</v>
      </c>
      <c r="BW24" s="131" t="str">
        <f>IF(BV24&gt;3.49,"A+",IF(BV24&gt;2.49,"A",IF(BV24&gt;1.49,"B+",IF(BV24&gt;0.49,"B",IF(BV24&lt;0.49,"C")))))</f>
        <v>B+</v>
      </c>
      <c r="BX24" s="132">
        <f>(BJ24*4+BL24*3+BN24*2+BP24*1+BR24*0)/7</f>
        <v>2.7142857142857144</v>
      </c>
      <c r="BY24" s="131" t="str">
        <f>IF(BX24&gt;3.49,"A+",IF(BX24&gt;2.49,"A",IF(BX24&gt;1.49,"B+",IF(BX24&gt;0.49,"B",IF(BX24&lt;0.49,"C")))))</f>
        <v>A</v>
      </c>
      <c r="BZ24" s="132">
        <f>(BV24+BX24)/2</f>
        <v>2.395604395604396</v>
      </c>
      <c r="CA24" s="131" t="str">
        <f>IF(BZ24&gt;3.49,"A+",IF(BZ24&gt;2.49,"A",IF(BZ24&gt;1.49,"B+",IF(BZ24&gt;0.49,"B",IF(BZ24&lt;0.49,"C")))))</f>
        <v>B+</v>
      </c>
      <c r="CB24" s="139"/>
      <c r="CC24" s="139"/>
      <c r="CD24" s="139"/>
      <c r="CE24" s="129"/>
    </row>
    <row r="25" spans="1:83" ht="12.75">
      <c r="A25" s="138"/>
      <c r="B25" s="138" t="s">
        <v>12</v>
      </c>
      <c r="C25" s="137">
        <f>SUM(C19:C24)</f>
        <v>6</v>
      </c>
      <c r="D25" s="137">
        <f>SUM(D19:D24)</f>
        <v>6</v>
      </c>
      <c r="E25" s="137">
        <f>SUM(E19:E24)</f>
        <v>20</v>
      </c>
      <c r="F25" s="137">
        <f>SUM(F19:F24)</f>
        <v>17</v>
      </c>
      <c r="G25" s="137">
        <f>SUM(G19:G24)</f>
        <v>21</v>
      </c>
      <c r="H25" s="137">
        <f>SUM(H19:H24)</f>
        <v>12</v>
      </c>
      <c r="I25" s="137">
        <f>SUM(I19:I24)</f>
        <v>14</v>
      </c>
      <c r="J25" s="137">
        <f>SUM(J19:J24)</f>
        <v>3</v>
      </c>
      <c r="K25" s="136">
        <f>SUM(K19:K24)</f>
        <v>17</v>
      </c>
      <c r="L25" s="137">
        <f>SUM(L19:L24)</f>
        <v>4</v>
      </c>
      <c r="M25" s="137">
        <f>SUM(C25:L25)</f>
        <v>120</v>
      </c>
      <c r="N25" s="137">
        <f>K25+I25+G25+E25+C25</f>
        <v>78</v>
      </c>
      <c r="O25" s="137">
        <f>L25+J25+H25+F25+D25</f>
        <v>42</v>
      </c>
      <c r="P25" s="137">
        <f>(SUM(P19:P24)/6)</f>
        <v>1.9444444444444446</v>
      </c>
      <c r="Q25" s="136" t="str">
        <f>IF(P25&gt;3.49,"A+",IF(P25&gt;2.49,"A",IF(P25&gt;1.49,"B+",IF(P25&gt;0.49,"B",IF(P25&lt;0.49,"C")))))</f>
        <v>B+</v>
      </c>
      <c r="R25" s="137">
        <f>(SUM(R19:R24)/6)</f>
        <v>2.8333333333333335</v>
      </c>
      <c r="S25" s="136" t="str">
        <f>IF(R25&gt;3.49,"A+",IF(R25&gt;2.49,"A",IF(R25&gt;1.49,"B+",IF(R25&gt;0.49,"B",IF(R25&lt;0.49,"C")))))</f>
        <v>A</v>
      </c>
      <c r="T25" s="137">
        <f>(P25+R25)/2</f>
        <v>2.3888888888888893</v>
      </c>
      <c r="U25" s="136" t="str">
        <f>IF(T25&gt;3.49,"A+",IF(T25&gt;2.49,"A",IF(T25&gt;1.49,"B+",IF(T25&gt;0.49,"B",IF(T25&lt;0.49,"C")))))</f>
        <v>B+</v>
      </c>
      <c r="V25" s="135"/>
      <c r="W25" s="135"/>
      <c r="X25" s="135"/>
      <c r="Y25" s="134"/>
      <c r="Z25" s="134"/>
      <c r="AA25" s="134"/>
      <c r="AB25" s="134"/>
      <c r="AC25" s="134"/>
      <c r="AD25" s="134"/>
      <c r="AE25" s="134"/>
      <c r="AF25" s="134"/>
      <c r="AG25" s="133"/>
      <c r="AH25" s="132"/>
      <c r="AI25" s="132" t="s">
        <v>12</v>
      </c>
      <c r="AJ25" s="131"/>
      <c r="AK25" s="131"/>
      <c r="AL25" s="131">
        <f>SUM(AL19:AL24)</f>
        <v>0</v>
      </c>
      <c r="AM25" s="131">
        <f>SUM(AM19:AM24)</f>
        <v>0</v>
      </c>
      <c r="AN25" s="131"/>
      <c r="AO25" s="131"/>
      <c r="AP25" s="131">
        <f>SUM(AP19:AP24)</f>
        <v>0</v>
      </c>
      <c r="AQ25" s="131">
        <f>SUM(AQ19:AQ24)</f>
        <v>0</v>
      </c>
      <c r="AR25" s="131">
        <f>SUM(AR19:AR24)</f>
        <v>0</v>
      </c>
      <c r="AS25" s="131"/>
      <c r="AT25" s="131">
        <f>SUM(AL25:AS25)</f>
        <v>0</v>
      </c>
      <c r="AU25" s="132">
        <f>AR25+AP25+AN25+AL25+AJ25</f>
        <v>0</v>
      </c>
      <c r="AV25" s="132">
        <f>AS25+AQ25+AO25+AM25+AK25</f>
        <v>0</v>
      </c>
      <c r="AW25" s="132">
        <f>(SUM(AW19:AW24)/6)</f>
        <v>0</v>
      </c>
      <c r="AX25" s="131" t="str">
        <f>IF(AW25&gt;3.49,"A+",IF(AW25&gt;2.49,"A",IF(AW25&gt;1.49,"B+",IF(AW25&gt;0.49,"B",IF(AW25&lt;0.49,"C")))))</f>
        <v>C</v>
      </c>
      <c r="AY25" s="132">
        <f>(SUM(AY19:AY24)/6)</f>
        <v>0</v>
      </c>
      <c r="AZ25" s="131" t="str">
        <f>IF(AY25&gt;3.49,"A+",IF(AY25&gt;2.49,"A",IF(AY25&gt;1.49,"B+",IF(AY25&gt;0.49,"B",IF(AY25&lt;0.49,"C")))))</f>
        <v>C</v>
      </c>
      <c r="BA25" s="132">
        <f>(AW25+AY25)/2</f>
        <v>0</v>
      </c>
      <c r="BB25" s="131" t="str">
        <f>IF(BA25&gt;3.49,"A+",IF(BA25&gt;2.49,"A",IF(BA25&gt;1.49,"B+",IF(BA25&gt;0.49,"B",IF(BA25&lt;0.49,"C")))))</f>
        <v>C</v>
      </c>
      <c r="BC25" s="130"/>
      <c r="BD25" s="130"/>
      <c r="BE25" s="130"/>
      <c r="BF25" s="133"/>
      <c r="BG25" s="132"/>
      <c r="BH25" s="132" t="s">
        <v>12</v>
      </c>
      <c r="BI25" s="132">
        <f>AJ25+C25</f>
        <v>6</v>
      </c>
      <c r="BJ25" s="132">
        <f>AK25+D25</f>
        <v>6</v>
      </c>
      <c r="BK25" s="132">
        <f>AL25+E25</f>
        <v>20</v>
      </c>
      <c r="BL25" s="132">
        <f>AM25+F25</f>
        <v>17</v>
      </c>
      <c r="BM25" s="132">
        <f>AN25+G25</f>
        <v>21</v>
      </c>
      <c r="BN25" s="132">
        <f>AO25+H25</f>
        <v>12</v>
      </c>
      <c r="BO25" s="132">
        <f>AP25+I25</f>
        <v>14</v>
      </c>
      <c r="BP25" s="132">
        <f>AQ25+J25</f>
        <v>3</v>
      </c>
      <c r="BQ25" s="132">
        <f>AR25+K25</f>
        <v>17</v>
      </c>
      <c r="BR25" s="132">
        <f>AS25+L25</f>
        <v>4</v>
      </c>
      <c r="BS25" s="132">
        <f>AT25+M25</f>
        <v>120</v>
      </c>
      <c r="BT25" s="132">
        <f>AU25+N25</f>
        <v>78</v>
      </c>
      <c r="BU25" s="132">
        <f>AV25+O25</f>
        <v>42</v>
      </c>
      <c r="BV25" s="132">
        <f>(SUM(BV19:BV24)/6)</f>
        <v>1.7948717948717947</v>
      </c>
      <c r="BW25" s="131" t="str">
        <f>IF(BV25&gt;3.49,"A+",IF(BV25&gt;2.49,"A",IF(BV25&gt;1.49,"B+",IF(BV25&gt;0.49,"B",IF(BV25&lt;0.49,"C")))))</f>
        <v>B+</v>
      </c>
      <c r="BX25" s="132">
        <f>(SUM(BX19:BX24)/6)</f>
        <v>2.428571428571429</v>
      </c>
      <c r="BY25" s="131" t="str">
        <f>IF(BX25&gt;3.49,"A+",IF(BX25&gt;2.49,"A",IF(BX25&gt;1.49,"B+",IF(BX25&gt;0.49,"B",IF(BX25&lt;0.49,"C")))))</f>
        <v>B+</v>
      </c>
      <c r="BZ25" s="132">
        <f>(BV25+BX25)/2</f>
        <v>2.1117216117216118</v>
      </c>
      <c r="CA25" s="131" t="str">
        <f>IF(BZ25&gt;3.49,"A+",IF(BZ25&gt;2.49,"A",IF(BZ25&gt;1.49,"B+",IF(BZ25&gt;0.49,"B",IF(BZ25&lt;0.49,"C")))))</f>
        <v>B+</v>
      </c>
      <c r="CB25" s="130"/>
      <c r="CC25" s="130"/>
      <c r="CD25" s="130"/>
      <c r="CE25" s="129"/>
    </row>
    <row r="26" spans="1:83" ht="12.75">
      <c r="A26" s="184"/>
      <c r="B26" s="184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29"/>
    </row>
    <row r="27" spans="1:83" ht="12.75">
      <c r="A27" s="184"/>
      <c r="B27" s="184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29"/>
    </row>
    <row r="28" spans="1:83" ht="12.75">
      <c r="A28" s="182" t="s">
        <v>771</v>
      </c>
      <c r="B28" s="148" t="s">
        <v>15</v>
      </c>
      <c r="C28" s="181" t="s">
        <v>770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0" t="s">
        <v>767</v>
      </c>
      <c r="N28" s="179"/>
      <c r="O28" s="178"/>
      <c r="P28" s="176" t="s">
        <v>769</v>
      </c>
      <c r="Q28" s="175"/>
      <c r="R28" s="175"/>
      <c r="S28" s="175"/>
      <c r="T28" s="174"/>
      <c r="U28" s="177"/>
      <c r="V28" s="176" t="s">
        <v>768</v>
      </c>
      <c r="W28" s="175"/>
      <c r="X28" s="174"/>
      <c r="Y28" s="158"/>
      <c r="Z28" s="158"/>
      <c r="AA28" s="158"/>
      <c r="AB28" s="158"/>
      <c r="AC28" s="158"/>
      <c r="AD28" s="158"/>
      <c r="AE28" s="158"/>
      <c r="AF28" s="158"/>
      <c r="AG28" s="133"/>
      <c r="AH28" s="172" t="s">
        <v>771</v>
      </c>
      <c r="AI28" s="145" t="s">
        <v>15</v>
      </c>
      <c r="AJ28" s="145" t="s">
        <v>770</v>
      </c>
      <c r="AK28" s="145"/>
      <c r="AL28" s="145"/>
      <c r="AM28" s="145"/>
      <c r="AN28" s="145"/>
      <c r="AO28" s="145"/>
      <c r="AP28" s="145"/>
      <c r="AQ28" s="145"/>
      <c r="AR28" s="145"/>
      <c r="AS28" s="145"/>
      <c r="AT28" s="132"/>
      <c r="AU28" s="132"/>
      <c r="AV28" s="132"/>
      <c r="AW28" s="171" t="s">
        <v>769</v>
      </c>
      <c r="AX28" s="170"/>
      <c r="AY28" s="170"/>
      <c r="AZ28" s="170"/>
      <c r="BA28" s="169"/>
      <c r="BB28" s="173"/>
      <c r="BC28" s="171" t="s">
        <v>768</v>
      </c>
      <c r="BD28" s="170"/>
      <c r="BE28" s="169"/>
      <c r="BF28" s="133"/>
      <c r="BG28" s="172" t="s">
        <v>771</v>
      </c>
      <c r="BH28" s="145" t="s">
        <v>15</v>
      </c>
      <c r="BI28" s="145" t="s">
        <v>770</v>
      </c>
      <c r="BJ28" s="145"/>
      <c r="BK28" s="145"/>
      <c r="BL28" s="145"/>
      <c r="BM28" s="145"/>
      <c r="BN28" s="145"/>
      <c r="BO28" s="145"/>
      <c r="BP28" s="145"/>
      <c r="BQ28" s="145"/>
      <c r="BR28" s="145"/>
      <c r="BS28" s="132"/>
      <c r="BT28" s="132"/>
      <c r="BU28" s="132"/>
      <c r="BV28" s="171" t="s">
        <v>769</v>
      </c>
      <c r="BW28" s="170"/>
      <c r="BX28" s="170"/>
      <c r="BY28" s="170"/>
      <c r="BZ28" s="170"/>
      <c r="CA28" s="169"/>
      <c r="CB28" s="171" t="s">
        <v>768</v>
      </c>
      <c r="CC28" s="170"/>
      <c r="CD28" s="169"/>
      <c r="CE28" s="129"/>
    </row>
    <row r="29" spans="1:83" ht="12.75">
      <c r="A29" s="168"/>
      <c r="B29" s="148"/>
      <c r="C29" s="167" t="s">
        <v>71</v>
      </c>
      <c r="D29" s="166"/>
      <c r="E29" s="167" t="s">
        <v>17</v>
      </c>
      <c r="F29" s="166"/>
      <c r="G29" s="167" t="s">
        <v>72</v>
      </c>
      <c r="H29" s="166"/>
      <c r="I29" s="167" t="s">
        <v>18</v>
      </c>
      <c r="J29" s="166"/>
      <c r="K29" s="167" t="s">
        <v>19</v>
      </c>
      <c r="L29" s="166"/>
      <c r="M29" s="165"/>
      <c r="N29" s="164"/>
      <c r="O29" s="163"/>
      <c r="P29" s="161"/>
      <c r="Q29" s="160"/>
      <c r="R29" s="160"/>
      <c r="S29" s="160"/>
      <c r="T29" s="159"/>
      <c r="U29" s="162"/>
      <c r="V29" s="161"/>
      <c r="W29" s="160"/>
      <c r="X29" s="159"/>
      <c r="Y29" s="158"/>
      <c r="Z29" s="158"/>
      <c r="AA29" s="158"/>
      <c r="AB29" s="158"/>
      <c r="AC29" s="158"/>
      <c r="AD29" s="158"/>
      <c r="AE29" s="158"/>
      <c r="AF29" s="158"/>
      <c r="AG29" s="133"/>
      <c r="AH29" s="156"/>
      <c r="AI29" s="145"/>
      <c r="AJ29" s="132" t="s">
        <v>71</v>
      </c>
      <c r="AK29" s="132"/>
      <c r="AL29" s="132" t="s">
        <v>17</v>
      </c>
      <c r="AM29" s="132"/>
      <c r="AN29" s="132" t="s">
        <v>72</v>
      </c>
      <c r="AO29" s="132"/>
      <c r="AP29" s="132" t="s">
        <v>18</v>
      </c>
      <c r="AQ29" s="132"/>
      <c r="AR29" s="132" t="s">
        <v>19</v>
      </c>
      <c r="AS29" s="132"/>
      <c r="AT29" s="155" t="s">
        <v>767</v>
      </c>
      <c r="AU29" s="154"/>
      <c r="AV29" s="153"/>
      <c r="AW29" s="152"/>
      <c r="AX29" s="151"/>
      <c r="AY29" s="151"/>
      <c r="AZ29" s="151"/>
      <c r="BA29" s="150"/>
      <c r="BB29" s="157"/>
      <c r="BC29" s="152"/>
      <c r="BD29" s="151"/>
      <c r="BE29" s="150"/>
      <c r="BF29" s="133"/>
      <c r="BG29" s="156"/>
      <c r="BH29" s="145"/>
      <c r="BI29" s="132" t="s">
        <v>71</v>
      </c>
      <c r="BJ29" s="132"/>
      <c r="BK29" s="132" t="s">
        <v>17</v>
      </c>
      <c r="BL29" s="132"/>
      <c r="BM29" s="132" t="s">
        <v>72</v>
      </c>
      <c r="BN29" s="132"/>
      <c r="BO29" s="132" t="s">
        <v>18</v>
      </c>
      <c r="BP29" s="132"/>
      <c r="BQ29" s="132" t="s">
        <v>19</v>
      </c>
      <c r="BR29" s="132"/>
      <c r="BS29" s="155" t="s">
        <v>767</v>
      </c>
      <c r="BT29" s="154"/>
      <c r="BU29" s="153"/>
      <c r="BV29" s="152"/>
      <c r="BW29" s="151"/>
      <c r="BX29" s="151"/>
      <c r="BY29" s="151"/>
      <c r="BZ29" s="151"/>
      <c r="CA29" s="150"/>
      <c r="CB29" s="152"/>
      <c r="CC29" s="151"/>
      <c r="CD29" s="150"/>
      <c r="CE29" s="129"/>
    </row>
    <row r="30" spans="1:83" ht="12.75">
      <c r="A30" s="149"/>
      <c r="B30" s="148"/>
      <c r="C30" s="137" t="s">
        <v>18</v>
      </c>
      <c r="D30" s="137" t="s">
        <v>766</v>
      </c>
      <c r="E30" s="137" t="s">
        <v>18</v>
      </c>
      <c r="F30" s="137" t="s">
        <v>766</v>
      </c>
      <c r="G30" s="137" t="s">
        <v>18</v>
      </c>
      <c r="H30" s="137" t="s">
        <v>766</v>
      </c>
      <c r="I30" s="137" t="s">
        <v>18</v>
      </c>
      <c r="J30" s="137" t="s">
        <v>766</v>
      </c>
      <c r="K30" s="137" t="s">
        <v>18</v>
      </c>
      <c r="L30" s="137" t="s">
        <v>766</v>
      </c>
      <c r="M30" s="137" t="s">
        <v>73</v>
      </c>
      <c r="N30" s="137" t="s">
        <v>18</v>
      </c>
      <c r="O30" s="137" t="s">
        <v>766</v>
      </c>
      <c r="P30" s="137" t="s">
        <v>18</v>
      </c>
      <c r="Q30" s="137"/>
      <c r="R30" s="137" t="s">
        <v>766</v>
      </c>
      <c r="S30" s="137"/>
      <c r="T30" s="137" t="s">
        <v>73</v>
      </c>
      <c r="U30" s="137"/>
      <c r="V30" s="137" t="s">
        <v>18</v>
      </c>
      <c r="W30" s="137" t="s">
        <v>766</v>
      </c>
      <c r="X30" s="137" t="s">
        <v>73</v>
      </c>
      <c r="Y30" s="147"/>
      <c r="Z30" s="147"/>
      <c r="AA30" s="147"/>
      <c r="AB30" s="147"/>
      <c r="AC30" s="147"/>
      <c r="AD30" s="147"/>
      <c r="AE30" s="147"/>
      <c r="AF30" s="147"/>
      <c r="AG30" s="133"/>
      <c r="AH30" s="146"/>
      <c r="AI30" s="145"/>
      <c r="AJ30" s="132" t="s">
        <v>18</v>
      </c>
      <c r="AK30" s="132" t="s">
        <v>766</v>
      </c>
      <c r="AL30" s="132" t="s">
        <v>18</v>
      </c>
      <c r="AM30" s="132" t="s">
        <v>766</v>
      </c>
      <c r="AN30" s="132" t="s">
        <v>18</v>
      </c>
      <c r="AO30" s="132" t="s">
        <v>766</v>
      </c>
      <c r="AP30" s="132" t="s">
        <v>18</v>
      </c>
      <c r="AQ30" s="132" t="s">
        <v>766</v>
      </c>
      <c r="AR30" s="132" t="s">
        <v>18</v>
      </c>
      <c r="AS30" s="132" t="s">
        <v>766</v>
      </c>
      <c r="AT30" s="132" t="s">
        <v>767</v>
      </c>
      <c r="AU30" s="132" t="s">
        <v>18</v>
      </c>
      <c r="AV30" s="132" t="s">
        <v>766</v>
      </c>
      <c r="AW30" s="132" t="s">
        <v>18</v>
      </c>
      <c r="AX30" s="132"/>
      <c r="AY30" s="132" t="s">
        <v>766</v>
      </c>
      <c r="AZ30" s="132"/>
      <c r="BA30" s="132" t="s">
        <v>73</v>
      </c>
      <c r="BB30" s="132"/>
      <c r="BC30" s="132" t="s">
        <v>18</v>
      </c>
      <c r="BD30" s="132" t="s">
        <v>766</v>
      </c>
      <c r="BE30" s="132" t="s">
        <v>73</v>
      </c>
      <c r="BF30" s="133"/>
      <c r="BG30" s="146"/>
      <c r="BH30" s="145"/>
      <c r="BI30" s="132" t="s">
        <v>18</v>
      </c>
      <c r="BJ30" s="132" t="s">
        <v>766</v>
      </c>
      <c r="BK30" s="132" t="s">
        <v>18</v>
      </c>
      <c r="BL30" s="132" t="s">
        <v>766</v>
      </c>
      <c r="BM30" s="132" t="s">
        <v>18</v>
      </c>
      <c r="BN30" s="132" t="s">
        <v>766</v>
      </c>
      <c r="BO30" s="132" t="s">
        <v>18</v>
      </c>
      <c r="BP30" s="132" t="s">
        <v>766</v>
      </c>
      <c r="BQ30" s="132" t="s">
        <v>18</v>
      </c>
      <c r="BR30" s="132" t="s">
        <v>766</v>
      </c>
      <c r="BS30" s="132" t="s">
        <v>767</v>
      </c>
      <c r="BT30" s="132" t="s">
        <v>18</v>
      </c>
      <c r="BU30" s="132" t="s">
        <v>766</v>
      </c>
      <c r="BV30" s="132" t="s">
        <v>18</v>
      </c>
      <c r="BW30" s="132"/>
      <c r="BX30" s="132" t="s">
        <v>766</v>
      </c>
      <c r="BY30" s="132"/>
      <c r="BZ30" s="132" t="s">
        <v>73</v>
      </c>
      <c r="CA30" s="132"/>
      <c r="CB30" s="132" t="s">
        <v>18</v>
      </c>
      <c r="CC30" s="132" t="s">
        <v>766</v>
      </c>
      <c r="CD30" s="132" t="s">
        <v>73</v>
      </c>
      <c r="CE30" s="129"/>
    </row>
    <row r="31" spans="1:83" ht="12.75">
      <c r="A31" s="138">
        <v>1</v>
      </c>
      <c r="B31" s="138" t="s">
        <v>0</v>
      </c>
      <c r="C31" s="137">
        <v>0</v>
      </c>
      <c r="D31" s="137">
        <v>0</v>
      </c>
      <c r="E31" s="137">
        <v>0</v>
      </c>
      <c r="F31" s="144">
        <v>0</v>
      </c>
      <c r="G31" s="137">
        <v>4</v>
      </c>
      <c r="H31" s="137">
        <v>3</v>
      </c>
      <c r="I31" s="137">
        <v>7</v>
      </c>
      <c r="J31" s="137">
        <v>10</v>
      </c>
      <c r="K31" s="137">
        <v>12</v>
      </c>
      <c r="L31" s="137">
        <v>8</v>
      </c>
      <c r="M31" s="137">
        <f>SUM(C31:L31)</f>
        <v>44</v>
      </c>
      <c r="N31" s="137">
        <f>K31+I31+G31+E31+C31</f>
        <v>23</v>
      </c>
      <c r="O31" s="137">
        <f>L31+J31+H31+F31+D31</f>
        <v>21</v>
      </c>
      <c r="P31" s="137">
        <f>(C31*4+E31*3+G31*2+I31*1+K31*0)/18</f>
        <v>0.8333333333333334</v>
      </c>
      <c r="Q31" s="136" t="str">
        <f>IF(P31&gt;3.49,"A+",IF(P31&gt;2.49,"A",IF(P31&gt;1.49,"B+",IF(P31&gt;0.49,"B",IF(P31&lt;0.49,"C")))))</f>
        <v>B</v>
      </c>
      <c r="R31" s="137">
        <f>(D31*4+F31*3+H31*2+J31*1+L31*0)/19</f>
        <v>0.8421052631578947</v>
      </c>
      <c r="S31" s="136" t="str">
        <f>IF(R31&gt;3.49,"A+",IF(R31&gt;2.49,"A",IF(R31&gt;1.49,"B+",IF(R31&gt;0.49,"B",IF(R31&lt;0.49,"C")))))</f>
        <v>B</v>
      </c>
      <c r="T31" s="137">
        <f>(P31+R31)/2</f>
        <v>0.8377192982456141</v>
      </c>
      <c r="U31" s="136" t="str">
        <f>IF(T31&gt;3.49,"A+",IF(T31&gt;2.49,"A",IF(T31&gt;1.49,"B+",IF(T31&gt;0.49,"B",IF(T31&lt;0.49,"C")))))</f>
        <v>B</v>
      </c>
      <c r="V31" s="143" t="str">
        <f>Q37</f>
        <v>B+</v>
      </c>
      <c r="W31" s="143" t="str">
        <f>S37</f>
        <v>B</v>
      </c>
      <c r="X31" s="143" t="str">
        <f>U37</f>
        <v>B+</v>
      </c>
      <c r="Y31" s="134"/>
      <c r="Z31" s="134"/>
      <c r="AA31" s="134"/>
      <c r="AB31" s="134"/>
      <c r="AC31" s="134"/>
      <c r="AD31" s="134"/>
      <c r="AE31" s="134"/>
      <c r="AF31" s="134"/>
      <c r="AG31" s="133"/>
      <c r="AH31" s="132">
        <v>1</v>
      </c>
      <c r="AI31" s="132" t="s">
        <v>0</v>
      </c>
      <c r="AJ31" s="132"/>
      <c r="AK31" s="132"/>
      <c r="AL31" s="132"/>
      <c r="AM31" s="142"/>
      <c r="AN31" s="132"/>
      <c r="AO31" s="132"/>
      <c r="AP31" s="132"/>
      <c r="AQ31" s="132"/>
      <c r="AR31" s="132"/>
      <c r="AS31" s="132"/>
      <c r="AT31" s="132">
        <f>SUM(AJ31:AS31)</f>
        <v>0</v>
      </c>
      <c r="AU31" s="132">
        <f>AR31+AP31+AN31+AL31+AJ31</f>
        <v>0</v>
      </c>
      <c r="AV31" s="132">
        <f>AS31+AQ31+AO31+AM31+AK31</f>
        <v>0</v>
      </c>
      <c r="AW31" s="132">
        <f>(AJ31*4+AL31*3+AN31*2+AP31*1+AR31*0)/5</f>
        <v>0</v>
      </c>
      <c r="AX31" s="131" t="str">
        <f>IF(AW31&gt;3.49,"A+",IF(AW31&gt;2.49,"A",IF(AW31&gt;1.49,"B+",IF(AW31&gt;0.49,"B",IF(AW31&lt;0.49,"C")))))</f>
        <v>C</v>
      </c>
      <c r="AY31" s="132">
        <f>(AK31*4+AM31*3+AO31*2+AQ31*1+AS31*0)/2</f>
        <v>0</v>
      </c>
      <c r="AZ31" s="131" t="str">
        <f>IF(AY31&gt;3.49,"A+",IF(AY31&gt;2.49,"A",IF(AY31&gt;1.49,"B+",IF(AY31&gt;0.49,"B",IF(AY31&lt;0.49,"C")))))</f>
        <v>C</v>
      </c>
      <c r="BA31" s="132">
        <f>(AW31+AY31)/2</f>
        <v>0</v>
      </c>
      <c r="BB31" s="131" t="str">
        <f>IF(BA31&gt;3.49,"A+",IF(BA31&gt;2.49,"A",IF(BA31&gt;1.49,"B+",IF(BA31&gt;0.49,"B",IF(BA31&lt;0.49,"C")))))</f>
        <v>C</v>
      </c>
      <c r="BC31" s="141" t="str">
        <f>AX37</f>
        <v>C</v>
      </c>
      <c r="BD31" s="141" t="str">
        <f>AZ37</f>
        <v>C</v>
      </c>
      <c r="BE31" s="141" t="str">
        <f>BB37</f>
        <v>C</v>
      </c>
      <c r="BF31" s="133"/>
      <c r="BG31" s="132">
        <v>1</v>
      </c>
      <c r="BH31" s="132" t="s">
        <v>0</v>
      </c>
      <c r="BI31" s="132">
        <f>AJ31+C31</f>
        <v>0</v>
      </c>
      <c r="BJ31" s="132">
        <f>AK31+D31</f>
        <v>0</v>
      </c>
      <c r="BK31" s="132">
        <f>AL31+E31</f>
        <v>0</v>
      </c>
      <c r="BL31" s="132">
        <f>AM31+F31</f>
        <v>0</v>
      </c>
      <c r="BM31" s="132">
        <f>AN31+G31</f>
        <v>4</v>
      </c>
      <c r="BN31" s="132">
        <f>AO31+H31</f>
        <v>3</v>
      </c>
      <c r="BO31" s="132">
        <f>AP31+I31</f>
        <v>7</v>
      </c>
      <c r="BP31" s="132">
        <f>AQ31+J31</f>
        <v>10</v>
      </c>
      <c r="BQ31" s="132">
        <f>AR31+K31</f>
        <v>12</v>
      </c>
      <c r="BR31" s="132">
        <f>AS31+L31</f>
        <v>8</v>
      </c>
      <c r="BS31" s="131">
        <f>SUM(BI31:BR31)</f>
        <v>44</v>
      </c>
      <c r="BT31" s="132">
        <f>BQ31+BO31+BM31+BK31+BI31</f>
        <v>23</v>
      </c>
      <c r="BU31" s="132">
        <f>BR31+BP31+BN31+BL31+BJ31</f>
        <v>21</v>
      </c>
      <c r="BV31" s="132">
        <f>(BI31*4+BK31*3+BM31*2+BO31*1+BQ31*0)/23</f>
        <v>0.6521739130434783</v>
      </c>
      <c r="BW31" s="131" t="str">
        <f>IF(BV31&gt;3.49,"A+",IF(BV31&gt;2.49,"A",IF(BV31&gt;1.49,"B+",IF(BV31&gt;0.49,"B",IF(BV31&lt;0.49,"C")))))</f>
        <v>B</v>
      </c>
      <c r="BX31" s="132">
        <f>(BJ31*4+BL31*3+BN31*2+BP31*1+BR31*0)/21</f>
        <v>0.7619047619047619</v>
      </c>
      <c r="BY31" s="131" t="str">
        <f>IF(BX31&gt;3.49,"A+",IF(BX31&gt;2.49,"A",IF(BX31&gt;1.49,"B+",IF(BX31&gt;0.49,"B",IF(BX31&lt;0.49,"C")))))</f>
        <v>B</v>
      </c>
      <c r="BZ31" s="132">
        <f>(BV31+BX31)/2</f>
        <v>0.7070393374741201</v>
      </c>
      <c r="CA31" s="131" t="str">
        <f>IF(BZ31&gt;3.49,"A+",IF(BZ31&gt;2.49,"A",IF(BZ31&gt;1.49,"B+",IF(BZ31&gt;0.49,"B",IF(BZ31&lt;0.49,"C")))))</f>
        <v>B</v>
      </c>
      <c r="CB31" s="141" t="str">
        <f>BW37</f>
        <v>B</v>
      </c>
      <c r="CC31" s="141" t="str">
        <f>BY37</f>
        <v>B</v>
      </c>
      <c r="CD31" s="141" t="str">
        <f>CA37</f>
        <v>B</v>
      </c>
      <c r="CE31" s="129"/>
    </row>
    <row r="32" spans="1:83" ht="12.75">
      <c r="A32" s="138">
        <v>2</v>
      </c>
      <c r="B32" s="138" t="s">
        <v>1</v>
      </c>
      <c r="C32" s="137">
        <v>4</v>
      </c>
      <c r="D32" s="137">
        <v>5</v>
      </c>
      <c r="E32" s="137">
        <v>3</v>
      </c>
      <c r="F32" s="137">
        <v>5</v>
      </c>
      <c r="G32" s="137">
        <v>2</v>
      </c>
      <c r="H32" s="137">
        <v>2</v>
      </c>
      <c r="I32" s="137">
        <v>10</v>
      </c>
      <c r="J32" s="137">
        <v>2</v>
      </c>
      <c r="K32" s="137">
        <v>4</v>
      </c>
      <c r="L32" s="137">
        <v>7</v>
      </c>
      <c r="M32" s="137">
        <f>SUM(C32:L32)</f>
        <v>44</v>
      </c>
      <c r="N32" s="137">
        <f>K32+I32+G32+E32+C32</f>
        <v>23</v>
      </c>
      <c r="O32" s="137">
        <f>L32+J32+H32+F32+D32</f>
        <v>21</v>
      </c>
      <c r="P32" s="137">
        <f>(C32*4+E32*3+G32*2+I32*1+K32*0)/18</f>
        <v>2.1666666666666665</v>
      </c>
      <c r="Q32" s="136" t="str">
        <f>IF(P32&gt;3.49,"A+",IF(P32&gt;2.49,"A",IF(P32&gt;1.49,"B+",IF(P32&gt;0.49,"B",IF(P32&lt;0.49,"C")))))</f>
        <v>B+</v>
      </c>
      <c r="R32" s="137">
        <f>(D32*4+F32*3+H32*2+J32*1+L32*0)/19</f>
        <v>2.1578947368421053</v>
      </c>
      <c r="S32" s="136" t="str">
        <f>IF(R32&gt;3.49,"A+",IF(R32&gt;2.49,"A",IF(R32&gt;1.49,"B+",IF(R32&gt;0.49,"B",IF(R32&lt;0.49,"C")))))</f>
        <v>B+</v>
      </c>
      <c r="T32" s="137">
        <f>(P32+R32)/2</f>
        <v>2.162280701754386</v>
      </c>
      <c r="U32" s="136" t="str">
        <f>IF(T32&gt;3.49,"A+",IF(T32&gt;2.49,"A",IF(T32&gt;1.49,"B+",IF(T32&gt;0.49,"B",IF(T32&lt;0.49,"C")))))</f>
        <v>B+</v>
      </c>
      <c r="V32" s="140"/>
      <c r="W32" s="140"/>
      <c r="X32" s="140"/>
      <c r="Y32" s="134"/>
      <c r="Z32" s="134"/>
      <c r="AA32" s="134"/>
      <c r="AB32" s="134"/>
      <c r="AC32" s="134"/>
      <c r="AD32" s="134"/>
      <c r="AE32" s="134"/>
      <c r="AF32" s="134"/>
      <c r="AG32" s="133"/>
      <c r="AH32" s="132">
        <v>2</v>
      </c>
      <c r="AI32" s="132" t="s">
        <v>1</v>
      </c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>
        <f>SUM(AJ32:AS32)</f>
        <v>0</v>
      </c>
      <c r="AU32" s="132">
        <f>AR32+AP32+AN32+AL32+AJ32</f>
        <v>0</v>
      </c>
      <c r="AV32" s="132">
        <f>AS32+AQ32+AO32+AM32+AK32</f>
        <v>0</v>
      </c>
      <c r="AW32" s="132">
        <f>(AJ32*4+AL32*3+AN32*2+AP32*1+AR32*0)/5</f>
        <v>0</v>
      </c>
      <c r="AX32" s="131" t="str">
        <f>IF(AW32&gt;3.49,"A+",IF(AW32&gt;2.49,"A",IF(AW32&gt;1.49,"B+",IF(AW32&gt;0.49,"B",IF(AW32&lt;0.49,"C")))))</f>
        <v>C</v>
      </c>
      <c r="AY32" s="132">
        <f>(AK32*4+AM32*3+AO32*2+AQ32*1+AS32*0)/2</f>
        <v>0</v>
      </c>
      <c r="AZ32" s="131" t="str">
        <f>IF(AY32&gt;3.49,"A+",IF(AY32&gt;2.49,"A",IF(AY32&gt;1.49,"B+",IF(AY32&gt;0.49,"B",IF(AY32&lt;0.49,"C")))))</f>
        <v>C</v>
      </c>
      <c r="BA32" s="132">
        <f>(AW32+AY32)/2</f>
        <v>0</v>
      </c>
      <c r="BB32" s="131" t="str">
        <f>IF(BA32&gt;3.49,"A+",IF(BA32&gt;2.49,"A",IF(BA32&gt;1.49,"B+",IF(BA32&gt;0.49,"B",IF(BA32&lt;0.49,"C")))))</f>
        <v>C</v>
      </c>
      <c r="BC32" s="139"/>
      <c r="BD32" s="139"/>
      <c r="BE32" s="139"/>
      <c r="BF32" s="133"/>
      <c r="BG32" s="132">
        <v>2</v>
      </c>
      <c r="BH32" s="132" t="s">
        <v>1</v>
      </c>
      <c r="BI32" s="132">
        <f>AJ32+C32</f>
        <v>4</v>
      </c>
      <c r="BJ32" s="132">
        <f>AK32+D32</f>
        <v>5</v>
      </c>
      <c r="BK32" s="132">
        <f>AL32+E32</f>
        <v>3</v>
      </c>
      <c r="BL32" s="132">
        <f>AM32+F32</f>
        <v>5</v>
      </c>
      <c r="BM32" s="132">
        <f>AN32+G32</f>
        <v>2</v>
      </c>
      <c r="BN32" s="132">
        <f>AO32+H32</f>
        <v>2</v>
      </c>
      <c r="BO32" s="132">
        <f>AP32+I32</f>
        <v>10</v>
      </c>
      <c r="BP32" s="132">
        <f>AQ32+J32</f>
        <v>2</v>
      </c>
      <c r="BQ32" s="132">
        <f>AR32+K32</f>
        <v>4</v>
      </c>
      <c r="BR32" s="132">
        <f>AS32+L32</f>
        <v>7</v>
      </c>
      <c r="BS32" s="131">
        <f>SUM(BI32:BR32)</f>
        <v>44</v>
      </c>
      <c r="BT32" s="132">
        <f>BQ32+BO32+BM32+BK32+BI32</f>
        <v>23</v>
      </c>
      <c r="BU32" s="132">
        <f>BR32+BP32+BN32+BL32+BJ32</f>
        <v>21</v>
      </c>
      <c r="BV32" s="132">
        <f>(BI32*4+BK32*3+BM32*2+BO32*1+BQ32*0)/23</f>
        <v>1.6956521739130435</v>
      </c>
      <c r="BW32" s="131" t="str">
        <f>IF(BV32&gt;3.49,"A+",IF(BV32&gt;2.49,"A",IF(BV32&gt;1.49,"B+",IF(BV32&gt;0.49,"B",IF(BV32&lt;0.49,"C")))))</f>
        <v>B+</v>
      </c>
      <c r="BX32" s="132">
        <f>(BJ32*4+BL32*3+BN32*2+BP32*1+BR32*0)/21</f>
        <v>1.9523809523809523</v>
      </c>
      <c r="BY32" s="131" t="str">
        <f>IF(BX32&gt;3.49,"A+",IF(BX32&gt;2.49,"A",IF(BX32&gt;1.49,"B+",IF(BX32&gt;0.49,"B",IF(BX32&lt;0.49,"C")))))</f>
        <v>B+</v>
      </c>
      <c r="BZ32" s="132">
        <f>(BV32+BX32)/2</f>
        <v>1.8240165631469978</v>
      </c>
      <c r="CA32" s="131" t="str">
        <f>IF(BZ32&gt;3.49,"A+",IF(BZ32&gt;2.49,"A",IF(BZ32&gt;1.49,"B+",IF(BZ32&gt;0.49,"B",IF(BZ32&lt;0.49,"C")))))</f>
        <v>B+</v>
      </c>
      <c r="CB32" s="139"/>
      <c r="CC32" s="139"/>
      <c r="CD32" s="139"/>
      <c r="CE32" s="129"/>
    </row>
    <row r="33" spans="1:83" ht="12.75">
      <c r="A33" s="138">
        <v>3</v>
      </c>
      <c r="B33" s="138" t="s">
        <v>2</v>
      </c>
      <c r="C33" s="137">
        <v>1</v>
      </c>
      <c r="D33" s="137">
        <v>0</v>
      </c>
      <c r="E33" s="137">
        <v>1</v>
      </c>
      <c r="F33" s="137">
        <v>2</v>
      </c>
      <c r="G33" s="137">
        <v>10</v>
      </c>
      <c r="H33" s="137">
        <v>2</v>
      </c>
      <c r="I33" s="137">
        <v>8</v>
      </c>
      <c r="J33" s="137">
        <v>12</v>
      </c>
      <c r="K33" s="137">
        <v>3</v>
      </c>
      <c r="L33" s="137">
        <v>5</v>
      </c>
      <c r="M33" s="137">
        <f>SUM(C33:L33)</f>
        <v>44</v>
      </c>
      <c r="N33" s="137">
        <f>K33+I33+G33+E33+C33</f>
        <v>23</v>
      </c>
      <c r="O33" s="137">
        <f>L33+J33+H33+F33+D33</f>
        <v>21</v>
      </c>
      <c r="P33" s="137">
        <f>(C33*4+E33*3+G33*2+I33*1+K33*0)/18</f>
        <v>1.9444444444444444</v>
      </c>
      <c r="Q33" s="136" t="str">
        <f>IF(P33&gt;3.49,"A+",IF(P33&gt;2.49,"A",IF(P33&gt;1.49,"B+",IF(P33&gt;0.49,"B",IF(P33&lt;0.49,"C")))))</f>
        <v>B+</v>
      </c>
      <c r="R33" s="137">
        <f>(D33*4+F33*3+H33*2+J33*1+L33*0)/19</f>
        <v>1.1578947368421053</v>
      </c>
      <c r="S33" s="136" t="str">
        <f>IF(R33&gt;3.49,"A+",IF(R33&gt;2.49,"A",IF(R33&gt;1.49,"B+",IF(R33&gt;0.49,"B",IF(R33&lt;0.49,"C")))))</f>
        <v>B</v>
      </c>
      <c r="T33" s="137">
        <f>(P33+R33)/2</f>
        <v>1.551169590643275</v>
      </c>
      <c r="U33" s="136" t="str">
        <f>IF(T33&gt;3.49,"A+",IF(T33&gt;2.49,"A",IF(T33&gt;1.49,"B+",IF(T33&gt;0.49,"B",IF(T33&lt;0.49,"C")))))</f>
        <v>B+</v>
      </c>
      <c r="V33" s="140"/>
      <c r="W33" s="140"/>
      <c r="X33" s="140"/>
      <c r="Y33" s="134"/>
      <c r="Z33" s="134"/>
      <c r="AA33" s="134"/>
      <c r="AB33" s="134"/>
      <c r="AC33" s="134"/>
      <c r="AD33" s="134"/>
      <c r="AE33" s="134"/>
      <c r="AF33" s="134"/>
      <c r="AG33" s="133"/>
      <c r="AH33" s="132">
        <v>3</v>
      </c>
      <c r="AI33" s="132" t="s">
        <v>2</v>
      </c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>
        <f>SUM(AJ33:AS33)</f>
        <v>0</v>
      </c>
      <c r="AU33" s="132">
        <f>AR33+AP33+AN33+AL33+AJ33</f>
        <v>0</v>
      </c>
      <c r="AV33" s="132">
        <f>AS33+AQ33+AO33+AM33+AK33</f>
        <v>0</v>
      </c>
      <c r="AW33" s="132">
        <f>(AJ33*4+AL33*3+AN33*2+AP33*1+AR33*0)/5</f>
        <v>0</v>
      </c>
      <c r="AX33" s="131" t="str">
        <f>IF(AW33&gt;3.49,"A+",IF(AW33&gt;2.49,"A",IF(AW33&gt;1.49,"B+",IF(AW33&gt;0.49,"B",IF(AW33&lt;0.49,"C")))))</f>
        <v>C</v>
      </c>
      <c r="AY33" s="132">
        <f>(AK33*4+AM33*3+AO33*2+AQ33*1+AS33*0)/2</f>
        <v>0</v>
      </c>
      <c r="AZ33" s="131" t="str">
        <f>IF(AY33&gt;3.49,"A+",IF(AY33&gt;2.49,"A",IF(AY33&gt;1.49,"B+",IF(AY33&gt;0.49,"B",IF(AY33&lt;0.49,"C")))))</f>
        <v>C</v>
      </c>
      <c r="BA33" s="132">
        <f>(AW33+AY33)/2</f>
        <v>0</v>
      </c>
      <c r="BB33" s="131" t="str">
        <f>IF(BA33&gt;3.49,"A+",IF(BA33&gt;2.49,"A",IF(BA33&gt;1.49,"B+",IF(BA33&gt;0.49,"B",IF(BA33&lt;0.49,"C")))))</f>
        <v>C</v>
      </c>
      <c r="BC33" s="139"/>
      <c r="BD33" s="139"/>
      <c r="BE33" s="139"/>
      <c r="BF33" s="133"/>
      <c r="BG33" s="132">
        <v>3</v>
      </c>
      <c r="BH33" s="132" t="s">
        <v>2</v>
      </c>
      <c r="BI33" s="132">
        <f>AJ33+C33</f>
        <v>1</v>
      </c>
      <c r="BJ33" s="132">
        <f>AK33+D33</f>
        <v>0</v>
      </c>
      <c r="BK33" s="132">
        <f>AL33+E33</f>
        <v>1</v>
      </c>
      <c r="BL33" s="132">
        <f>AM33+F33</f>
        <v>2</v>
      </c>
      <c r="BM33" s="132">
        <f>AN33+G33</f>
        <v>10</v>
      </c>
      <c r="BN33" s="132">
        <f>AO33+H33</f>
        <v>2</v>
      </c>
      <c r="BO33" s="132">
        <f>AP33+I33</f>
        <v>8</v>
      </c>
      <c r="BP33" s="132">
        <f>AQ33+J33</f>
        <v>12</v>
      </c>
      <c r="BQ33" s="132">
        <f>AR33+K33</f>
        <v>3</v>
      </c>
      <c r="BR33" s="132">
        <f>AS33+L33</f>
        <v>5</v>
      </c>
      <c r="BS33" s="131">
        <f>SUM(BI33:BR33)</f>
        <v>44</v>
      </c>
      <c r="BT33" s="132">
        <f>BQ33+BO33+BM33+BK33+BI33</f>
        <v>23</v>
      </c>
      <c r="BU33" s="132">
        <f>BR33+BP33+BN33+BL33+BJ33</f>
        <v>21</v>
      </c>
      <c r="BV33" s="132">
        <f>(BI33*4+BK33*3+BM33*2+BO33*1+BQ33*0)/23</f>
        <v>1.5217391304347827</v>
      </c>
      <c r="BW33" s="131" t="str">
        <f>IF(BV33&gt;3.49,"A+",IF(BV33&gt;2.49,"A",IF(BV33&gt;1.49,"B+",IF(BV33&gt;0.49,"B",IF(BV33&lt;0.49,"C")))))</f>
        <v>B+</v>
      </c>
      <c r="BX33" s="132">
        <f>(BJ33*4+BL33*3+BN33*2+BP33*1+BR33*0)/21</f>
        <v>1.0476190476190477</v>
      </c>
      <c r="BY33" s="131" t="str">
        <f>IF(BX33&gt;3.49,"A+",IF(BX33&gt;2.49,"A",IF(BX33&gt;1.49,"B+",IF(BX33&gt;0.49,"B",IF(BX33&lt;0.49,"C")))))</f>
        <v>B</v>
      </c>
      <c r="BZ33" s="132">
        <f>(BV33+BX33)/2</f>
        <v>1.2846790890269153</v>
      </c>
      <c r="CA33" s="131" t="str">
        <f>IF(BZ33&gt;3.49,"A+",IF(BZ33&gt;2.49,"A",IF(BZ33&gt;1.49,"B+",IF(BZ33&gt;0.49,"B",IF(BZ33&lt;0.49,"C")))))</f>
        <v>B</v>
      </c>
      <c r="CB33" s="139"/>
      <c r="CC33" s="139"/>
      <c r="CD33" s="139"/>
      <c r="CE33" s="129"/>
    </row>
    <row r="34" spans="1:83" ht="12.75">
      <c r="A34" s="138">
        <v>4</v>
      </c>
      <c r="B34" s="138" t="s">
        <v>3</v>
      </c>
      <c r="C34" s="137">
        <v>0</v>
      </c>
      <c r="D34" s="137">
        <v>0</v>
      </c>
      <c r="E34" s="137">
        <v>1</v>
      </c>
      <c r="F34" s="137">
        <v>2</v>
      </c>
      <c r="G34" s="137">
        <v>4</v>
      </c>
      <c r="H34" s="137">
        <v>4</v>
      </c>
      <c r="I34" s="137">
        <v>13</v>
      </c>
      <c r="J34" s="137">
        <v>10</v>
      </c>
      <c r="K34" s="137">
        <v>5</v>
      </c>
      <c r="L34" s="137">
        <v>5</v>
      </c>
      <c r="M34" s="137">
        <f>SUM(C34:L34)</f>
        <v>44</v>
      </c>
      <c r="N34" s="137">
        <f>K34+I34+G34+E34+C34</f>
        <v>23</v>
      </c>
      <c r="O34" s="137">
        <f>L34+J34+H34+F34+D34</f>
        <v>21</v>
      </c>
      <c r="P34" s="137">
        <f>(C34*4+E34*3+G34*2+I34*1+K34*0)/18</f>
        <v>1.3333333333333333</v>
      </c>
      <c r="Q34" s="136" t="str">
        <f>IF(P34&gt;3.49,"A+",IF(P34&gt;2.49,"A",IF(P34&gt;1.49,"B+",IF(P34&gt;0.49,"B",IF(P34&lt;0.49,"C")))))</f>
        <v>B</v>
      </c>
      <c r="R34" s="137">
        <f>(D34*4+F34*3+H34*2+J34*1+L34*0)/19</f>
        <v>1.263157894736842</v>
      </c>
      <c r="S34" s="136" t="str">
        <f>IF(R34&gt;3.49,"A+",IF(R34&gt;2.49,"A",IF(R34&gt;1.49,"B+",IF(R34&gt;0.49,"B",IF(R34&lt;0.49,"C")))))</f>
        <v>B</v>
      </c>
      <c r="T34" s="137">
        <f>(P34+R34)/2</f>
        <v>1.2982456140350878</v>
      </c>
      <c r="U34" s="136" t="str">
        <f>IF(T34&gt;3.49,"A+",IF(T34&gt;2.49,"A",IF(T34&gt;1.49,"B+",IF(T34&gt;0.49,"B",IF(T34&lt;0.49,"C")))))</f>
        <v>B</v>
      </c>
      <c r="V34" s="140"/>
      <c r="W34" s="140"/>
      <c r="X34" s="140"/>
      <c r="Y34" s="134"/>
      <c r="Z34" s="134"/>
      <c r="AA34" s="134"/>
      <c r="AB34" s="134"/>
      <c r="AC34" s="134"/>
      <c r="AD34" s="134"/>
      <c r="AE34" s="134"/>
      <c r="AF34" s="134"/>
      <c r="AG34" s="133"/>
      <c r="AH34" s="132">
        <v>4</v>
      </c>
      <c r="AI34" s="132" t="s">
        <v>3</v>
      </c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>
        <f>SUM(AJ34:AS34)</f>
        <v>0</v>
      </c>
      <c r="AU34" s="132">
        <f>AR34+AP34+AN34+AL34+AJ34</f>
        <v>0</v>
      </c>
      <c r="AV34" s="132">
        <f>AS34+AQ34+AO34+AM34+AK34</f>
        <v>0</v>
      </c>
      <c r="AW34" s="132">
        <f>(AJ34*4+AL34*3+AN34*2+AP34*1+AR34*0)/5</f>
        <v>0</v>
      </c>
      <c r="AX34" s="131" t="str">
        <f>IF(AW34&gt;3.49,"A+",IF(AW34&gt;2.49,"A",IF(AW34&gt;1.49,"B+",IF(AW34&gt;0.49,"B",IF(AW34&lt;0.49,"C")))))</f>
        <v>C</v>
      </c>
      <c r="AY34" s="132">
        <f>(AK34*4+AM34*3+AO34*2+AQ34*1+AS34*0)/2</f>
        <v>0</v>
      </c>
      <c r="AZ34" s="131" t="str">
        <f>IF(AY34&gt;3.49,"A+",IF(AY34&gt;2.49,"A",IF(AY34&gt;1.49,"B+",IF(AY34&gt;0.49,"B",IF(AY34&lt;0.49,"C")))))</f>
        <v>C</v>
      </c>
      <c r="BA34" s="132">
        <f>(AW34+AY34)/2</f>
        <v>0</v>
      </c>
      <c r="BB34" s="131" t="str">
        <f>IF(BA34&gt;3.49,"A+",IF(BA34&gt;2.49,"A",IF(BA34&gt;1.49,"B+",IF(BA34&gt;0.49,"B",IF(BA34&lt;0.49,"C")))))</f>
        <v>C</v>
      </c>
      <c r="BC34" s="139"/>
      <c r="BD34" s="139"/>
      <c r="BE34" s="139"/>
      <c r="BF34" s="133"/>
      <c r="BG34" s="132">
        <v>4</v>
      </c>
      <c r="BH34" s="132" t="s">
        <v>3</v>
      </c>
      <c r="BI34" s="132">
        <f>AJ34+C34</f>
        <v>0</v>
      </c>
      <c r="BJ34" s="132">
        <f>AK34+D34</f>
        <v>0</v>
      </c>
      <c r="BK34" s="132">
        <f>AL34+E34</f>
        <v>1</v>
      </c>
      <c r="BL34" s="132">
        <f>AM34+F34</f>
        <v>2</v>
      </c>
      <c r="BM34" s="132">
        <f>AN34+G34</f>
        <v>4</v>
      </c>
      <c r="BN34" s="132">
        <f>AO34+H34</f>
        <v>4</v>
      </c>
      <c r="BO34" s="132">
        <f>AP34+I34</f>
        <v>13</v>
      </c>
      <c r="BP34" s="132">
        <f>AQ34+J34</f>
        <v>10</v>
      </c>
      <c r="BQ34" s="132">
        <f>AR34+K34</f>
        <v>5</v>
      </c>
      <c r="BR34" s="132">
        <f>AS34+L34</f>
        <v>5</v>
      </c>
      <c r="BS34" s="131">
        <f>SUM(BI34:BR34)</f>
        <v>44</v>
      </c>
      <c r="BT34" s="132">
        <f>BQ34+BO34+BM34+BK34+BI34</f>
        <v>23</v>
      </c>
      <c r="BU34" s="132">
        <f>BR34+BP34+BN34+BL34+BJ34</f>
        <v>21</v>
      </c>
      <c r="BV34" s="132">
        <f>(BI34*4+BK34*3+BM34*2+BO34*1+BQ34*0)/23</f>
        <v>1.0434782608695652</v>
      </c>
      <c r="BW34" s="131" t="str">
        <f>IF(BV34&gt;3.49,"A+",IF(BV34&gt;2.49,"A",IF(BV34&gt;1.49,"B+",IF(BV34&gt;0.49,"B",IF(BV34&lt;0.49,"C")))))</f>
        <v>B</v>
      </c>
      <c r="BX34" s="132">
        <f>(BJ34*4+BL34*3+BN34*2+BP34*1+BR34*0)/21</f>
        <v>1.1428571428571428</v>
      </c>
      <c r="BY34" s="131" t="str">
        <f>IF(BX34&gt;3.49,"A+",IF(BX34&gt;2.49,"A",IF(BX34&gt;1.49,"B+",IF(BX34&gt;0.49,"B",IF(BX34&lt;0.49,"C")))))</f>
        <v>B</v>
      </c>
      <c r="BZ34" s="132">
        <f>(BV34+BX34)/2</f>
        <v>1.0931677018633539</v>
      </c>
      <c r="CA34" s="131" t="str">
        <f>IF(BZ34&gt;3.49,"A+",IF(BZ34&gt;2.49,"A",IF(BZ34&gt;1.49,"B+",IF(BZ34&gt;0.49,"B",IF(BZ34&lt;0.49,"C")))))</f>
        <v>B</v>
      </c>
      <c r="CB34" s="139"/>
      <c r="CC34" s="139"/>
      <c r="CD34" s="139"/>
      <c r="CE34" s="129"/>
    </row>
    <row r="35" spans="1:83" ht="12.75">
      <c r="A35" s="138">
        <v>5</v>
      </c>
      <c r="B35" s="138" t="s">
        <v>765</v>
      </c>
      <c r="C35" s="137">
        <v>0</v>
      </c>
      <c r="D35" s="137">
        <v>0</v>
      </c>
      <c r="E35" s="137">
        <v>1</v>
      </c>
      <c r="F35" s="137">
        <v>1</v>
      </c>
      <c r="G35" s="137">
        <v>5</v>
      </c>
      <c r="H35" s="137">
        <v>6</v>
      </c>
      <c r="I35" s="137">
        <v>9</v>
      </c>
      <c r="J35" s="137">
        <v>8</v>
      </c>
      <c r="K35" s="137">
        <v>8</v>
      </c>
      <c r="L35" s="137">
        <v>6</v>
      </c>
      <c r="M35" s="137">
        <f>SUM(C35:L35)</f>
        <v>44</v>
      </c>
      <c r="N35" s="137">
        <f>K35+I35+G35+E35+C35</f>
        <v>23</v>
      </c>
      <c r="O35" s="137">
        <f>L35+J35+H35+F35+D35</f>
        <v>21</v>
      </c>
      <c r="P35" s="137">
        <f>(C35*4+E35*3+G35*2+I35*1+K35*0)/18</f>
        <v>1.2222222222222223</v>
      </c>
      <c r="Q35" s="136" t="str">
        <f>IF(P35&gt;3.49,"A+",IF(P35&gt;2.49,"A",IF(P35&gt;1.49,"B+",IF(P35&gt;0.49,"B",IF(P35&lt;0.49,"C")))))</f>
        <v>B</v>
      </c>
      <c r="R35" s="137">
        <f>(D35*4+F35*3+H35*2+J35*1+L35*0)/19</f>
        <v>1.2105263157894737</v>
      </c>
      <c r="S35" s="136" t="str">
        <f>IF(R35&gt;3.49,"A+",IF(R35&gt;2.49,"A",IF(R35&gt;1.49,"B+",IF(R35&gt;0.49,"B",IF(R35&lt;0.49,"C")))))</f>
        <v>B</v>
      </c>
      <c r="T35" s="137">
        <f>(P35+R35)/2</f>
        <v>1.2163742690058479</v>
      </c>
      <c r="U35" s="136" t="str">
        <f>IF(T35&gt;3.49,"A+",IF(T35&gt;2.49,"A",IF(T35&gt;1.49,"B+",IF(T35&gt;0.49,"B",IF(T35&lt;0.49,"C")))))</f>
        <v>B</v>
      </c>
      <c r="V35" s="140"/>
      <c r="W35" s="140"/>
      <c r="X35" s="140"/>
      <c r="Y35" s="134"/>
      <c r="Z35" s="134"/>
      <c r="AA35" s="134"/>
      <c r="AB35" s="134"/>
      <c r="AC35" s="134"/>
      <c r="AD35" s="134"/>
      <c r="AE35" s="134"/>
      <c r="AF35" s="134"/>
      <c r="AG35" s="133"/>
      <c r="AH35" s="132">
        <v>5</v>
      </c>
      <c r="AI35" s="132" t="s">
        <v>765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>
        <f>SUM(AJ35:AS35)</f>
        <v>0</v>
      </c>
      <c r="AU35" s="132">
        <f>AR35+AP35+AN35+AL35+AJ35</f>
        <v>0</v>
      </c>
      <c r="AV35" s="132">
        <f>AS35+AQ35+AO35+AM35+AK35</f>
        <v>0</v>
      </c>
      <c r="AW35" s="132">
        <f>(AJ35*4+AL35*3+AN35*2+AP35*1+AR35*0)/5</f>
        <v>0</v>
      </c>
      <c r="AX35" s="131" t="str">
        <f>IF(AW35&gt;3.49,"A+",IF(AW35&gt;2.49,"A",IF(AW35&gt;1.49,"B+",IF(AW35&gt;0.49,"B",IF(AW35&lt;0.49,"C")))))</f>
        <v>C</v>
      </c>
      <c r="AY35" s="132">
        <f>(AK35*4+AM35*3+AO35*2+AQ35*1+AS35*0)/2</f>
        <v>0</v>
      </c>
      <c r="AZ35" s="131" t="str">
        <f>IF(AY35&gt;3.49,"A+",IF(AY35&gt;2.49,"A",IF(AY35&gt;1.49,"B+",IF(AY35&gt;0.49,"B",IF(AY35&lt;0.49,"C")))))</f>
        <v>C</v>
      </c>
      <c r="BA35" s="132">
        <f>(AW35+AY35)/2</f>
        <v>0</v>
      </c>
      <c r="BB35" s="131" t="str">
        <f>IF(BA35&gt;3.49,"A+",IF(BA35&gt;2.49,"A",IF(BA35&gt;1.49,"B+",IF(BA35&gt;0.49,"B",IF(BA35&lt;0.49,"C")))))</f>
        <v>C</v>
      </c>
      <c r="BC35" s="139"/>
      <c r="BD35" s="139"/>
      <c r="BE35" s="139"/>
      <c r="BF35" s="133"/>
      <c r="BG35" s="132">
        <v>5</v>
      </c>
      <c r="BH35" s="132" t="s">
        <v>765</v>
      </c>
      <c r="BI35" s="132">
        <f>AJ35+C35</f>
        <v>0</v>
      </c>
      <c r="BJ35" s="132">
        <f>AK35+D35</f>
        <v>0</v>
      </c>
      <c r="BK35" s="132">
        <f>AL35+E35</f>
        <v>1</v>
      </c>
      <c r="BL35" s="132">
        <f>AM35+F35</f>
        <v>1</v>
      </c>
      <c r="BM35" s="132">
        <f>AN35+G35</f>
        <v>5</v>
      </c>
      <c r="BN35" s="132">
        <f>AO35+H35</f>
        <v>6</v>
      </c>
      <c r="BO35" s="132">
        <f>AP35+I35</f>
        <v>9</v>
      </c>
      <c r="BP35" s="132">
        <f>AQ35+J35</f>
        <v>8</v>
      </c>
      <c r="BQ35" s="132">
        <f>AR35+K35</f>
        <v>8</v>
      </c>
      <c r="BR35" s="132">
        <f>AS35+L35</f>
        <v>6</v>
      </c>
      <c r="BS35" s="131">
        <f>SUM(BI35:BR35)</f>
        <v>44</v>
      </c>
      <c r="BT35" s="132">
        <f>BQ35+BO35+BM35+BK35+BI35</f>
        <v>23</v>
      </c>
      <c r="BU35" s="132">
        <f>BR35+BP35+BN35+BL35+BJ35</f>
        <v>21</v>
      </c>
      <c r="BV35" s="132">
        <f>(BI35*4+BK35*3+BM35*2+BO35*1+BQ35*0)/23</f>
        <v>0.9565217391304348</v>
      </c>
      <c r="BW35" s="131" t="str">
        <f>IF(BV35&gt;3.49,"A+",IF(BV35&gt;2.49,"A",IF(BV35&gt;1.49,"B+",IF(BV35&gt;0.49,"B",IF(BV35&lt;0.49,"C")))))</f>
        <v>B</v>
      </c>
      <c r="BX35" s="132">
        <f>(BJ35*4+BL35*3+BN35*2+BP35*1+BR35*0)/21</f>
        <v>1.0952380952380953</v>
      </c>
      <c r="BY35" s="131" t="str">
        <f>IF(BX35&gt;3.49,"A+",IF(BX35&gt;2.49,"A",IF(BX35&gt;1.49,"B+",IF(BX35&gt;0.49,"B",IF(BX35&lt;0.49,"C")))))</f>
        <v>B</v>
      </c>
      <c r="BZ35" s="132">
        <f>(BV35+BX35)/2</f>
        <v>1.0258799171842652</v>
      </c>
      <c r="CA35" s="131" t="str">
        <f>IF(BZ35&gt;3.49,"A+",IF(BZ35&gt;2.49,"A",IF(BZ35&gt;1.49,"B+",IF(BZ35&gt;0.49,"B",IF(BZ35&lt;0.49,"C")))))</f>
        <v>B</v>
      </c>
      <c r="CB35" s="139"/>
      <c r="CC35" s="139"/>
      <c r="CD35" s="139"/>
      <c r="CE35" s="129"/>
    </row>
    <row r="36" spans="1:83" ht="12.75">
      <c r="A36" s="138">
        <v>6</v>
      </c>
      <c r="B36" s="138" t="s">
        <v>4</v>
      </c>
      <c r="C36" s="137">
        <v>0</v>
      </c>
      <c r="D36" s="137">
        <v>0</v>
      </c>
      <c r="E36" s="137">
        <v>5</v>
      </c>
      <c r="F36" s="137">
        <v>8</v>
      </c>
      <c r="G36" s="137">
        <v>15</v>
      </c>
      <c r="H36" s="137">
        <v>6</v>
      </c>
      <c r="I36" s="137">
        <v>1</v>
      </c>
      <c r="J36" s="137">
        <v>3</v>
      </c>
      <c r="K36" s="137">
        <v>2</v>
      </c>
      <c r="L36" s="137">
        <v>4</v>
      </c>
      <c r="M36" s="137">
        <f>SUM(C36:L36)</f>
        <v>44</v>
      </c>
      <c r="N36" s="137">
        <f>K36+I36+G36+E36+C36</f>
        <v>23</v>
      </c>
      <c r="O36" s="137">
        <f>L36+J36+H36+F36+D36</f>
        <v>21</v>
      </c>
      <c r="P36" s="137">
        <f>(C36*4+E36*3+G36*2+I36*1+K36*0)/18</f>
        <v>2.5555555555555554</v>
      </c>
      <c r="Q36" s="136" t="str">
        <f>IF(P36&gt;3.49,"A+",IF(P36&gt;2.49,"A",IF(P36&gt;1.49,"B+",IF(P36&gt;0.49,"B",IF(P36&lt;0.49,"C")))))</f>
        <v>A</v>
      </c>
      <c r="R36" s="137">
        <f>(D36*4+F36*3+H36*2+J36*1+L36*0)/19</f>
        <v>2.0526315789473686</v>
      </c>
      <c r="S36" s="136" t="str">
        <f>IF(R36&gt;3.49,"A+",IF(R36&gt;2.49,"A",IF(R36&gt;1.49,"B+",IF(R36&gt;0.49,"B",IF(R36&lt;0.49,"C")))))</f>
        <v>B+</v>
      </c>
      <c r="T36" s="137">
        <f>(P36+R36)/2</f>
        <v>2.3040935672514617</v>
      </c>
      <c r="U36" s="136" t="str">
        <f>IF(T36&gt;3.49,"A+",IF(T36&gt;2.49,"A",IF(T36&gt;1.49,"B+",IF(T36&gt;0.49,"B",IF(T36&lt;0.49,"C")))))</f>
        <v>B+</v>
      </c>
      <c r="V36" s="140"/>
      <c r="W36" s="140"/>
      <c r="X36" s="140"/>
      <c r="Y36" s="134"/>
      <c r="Z36" s="134"/>
      <c r="AA36" s="134"/>
      <c r="AB36" s="134"/>
      <c r="AC36" s="134"/>
      <c r="AD36" s="134"/>
      <c r="AE36" s="134"/>
      <c r="AF36" s="134"/>
      <c r="AG36" s="133"/>
      <c r="AH36" s="132">
        <v>6</v>
      </c>
      <c r="AI36" s="132" t="s">
        <v>4</v>
      </c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>
        <f>SUM(AJ36:AS36)</f>
        <v>0</v>
      </c>
      <c r="AU36" s="132">
        <f>AR36+AP36+AN36+AL36+AJ36</f>
        <v>0</v>
      </c>
      <c r="AV36" s="132">
        <f>AS36+AQ36+AO36+AM36+AK36</f>
        <v>0</v>
      </c>
      <c r="AW36" s="132">
        <f>(AJ36*4+AL36*3+AN36*2+AP36*1+AR36*0)/5</f>
        <v>0</v>
      </c>
      <c r="AX36" s="131" t="str">
        <f>IF(AW36&gt;3.49,"A+",IF(AW36&gt;2.49,"A",IF(AW36&gt;1.49,"B+",IF(AW36&gt;0.49,"B",IF(AW36&lt;0.49,"C")))))</f>
        <v>C</v>
      </c>
      <c r="AY36" s="132">
        <f>(AK36*4+AM36*3+AO36*2+AQ36*1+AS36*0)/2</f>
        <v>0</v>
      </c>
      <c r="AZ36" s="131" t="str">
        <f>IF(AY36&gt;3.49,"A+",IF(AY36&gt;2.49,"A",IF(AY36&gt;1.49,"B+",IF(AY36&gt;0.49,"B",IF(AY36&lt;0.49,"C")))))</f>
        <v>C</v>
      </c>
      <c r="BA36" s="132">
        <f>(AW36+AY36)/2</f>
        <v>0</v>
      </c>
      <c r="BB36" s="131" t="str">
        <f>IF(BA36&gt;3.49,"A+",IF(BA36&gt;2.49,"A",IF(BA36&gt;1.49,"B+",IF(BA36&gt;0.49,"B",IF(BA36&lt;0.49,"C")))))</f>
        <v>C</v>
      </c>
      <c r="BC36" s="139"/>
      <c r="BD36" s="139"/>
      <c r="BE36" s="139"/>
      <c r="BF36" s="133"/>
      <c r="BG36" s="132">
        <v>6</v>
      </c>
      <c r="BH36" s="132" t="s">
        <v>4</v>
      </c>
      <c r="BI36" s="132">
        <f>AJ36+C36</f>
        <v>0</v>
      </c>
      <c r="BJ36" s="132">
        <f>AK36+D36</f>
        <v>0</v>
      </c>
      <c r="BK36" s="132">
        <f>AL36+E36</f>
        <v>5</v>
      </c>
      <c r="BL36" s="132">
        <f>AM36+F36</f>
        <v>8</v>
      </c>
      <c r="BM36" s="132">
        <f>AN36+G36</f>
        <v>15</v>
      </c>
      <c r="BN36" s="132">
        <f>AO36+H36</f>
        <v>6</v>
      </c>
      <c r="BO36" s="132">
        <f>AP36+I36</f>
        <v>1</v>
      </c>
      <c r="BP36" s="132">
        <f>AQ36+J36</f>
        <v>3</v>
      </c>
      <c r="BQ36" s="132">
        <f>AR36+K36</f>
        <v>2</v>
      </c>
      <c r="BR36" s="132">
        <f>AS36+L36</f>
        <v>4</v>
      </c>
      <c r="BS36" s="131">
        <f>SUM(BI36:BR36)</f>
        <v>44</v>
      </c>
      <c r="BT36" s="132">
        <f>BQ36+BO36+BM36+BK36+BI36</f>
        <v>23</v>
      </c>
      <c r="BU36" s="132">
        <f>BR36+BP36+BN36+BL36+BJ36</f>
        <v>21</v>
      </c>
      <c r="BV36" s="132">
        <f>(BI36*4+BK36*3+BM36*2+BO36*1+BQ36*0)/23</f>
        <v>2</v>
      </c>
      <c r="BW36" s="131" t="str">
        <f>IF(BV36&gt;3.49,"A+",IF(BV36&gt;2.49,"A",IF(BV36&gt;1.49,"B+",IF(BV36&gt;0.49,"B",IF(BV36&lt;0.49,"C")))))</f>
        <v>B+</v>
      </c>
      <c r="BX36" s="132">
        <f>(BJ36*4+BL36*3+BN36*2+BP36*1+BR36*0)/21</f>
        <v>1.8571428571428572</v>
      </c>
      <c r="BY36" s="131" t="str">
        <f>IF(BX36&gt;3.49,"A+",IF(BX36&gt;2.49,"A",IF(BX36&gt;1.49,"B+",IF(BX36&gt;0.49,"B",IF(BX36&lt;0.49,"C")))))</f>
        <v>B+</v>
      </c>
      <c r="BZ36" s="132">
        <f>(BV36+BX36)/2</f>
        <v>1.9285714285714286</v>
      </c>
      <c r="CA36" s="131" t="str">
        <f>IF(BZ36&gt;3.49,"A+",IF(BZ36&gt;2.49,"A",IF(BZ36&gt;1.49,"B+",IF(BZ36&gt;0.49,"B",IF(BZ36&lt;0.49,"C")))))</f>
        <v>B+</v>
      </c>
      <c r="CB36" s="139"/>
      <c r="CC36" s="139"/>
      <c r="CD36" s="139"/>
      <c r="CE36" s="129"/>
    </row>
    <row r="37" spans="1:83" ht="12.75">
      <c r="A37" s="138"/>
      <c r="B37" s="138" t="s">
        <v>12</v>
      </c>
      <c r="C37" s="137">
        <f>SUM(C31:C36)</f>
        <v>5</v>
      </c>
      <c r="D37" s="137">
        <f>SUM(D31:D36)</f>
        <v>5</v>
      </c>
      <c r="E37" s="137">
        <f>SUM(E31:E36)</f>
        <v>11</v>
      </c>
      <c r="F37" s="137">
        <f>SUM(F31:F36)</f>
        <v>18</v>
      </c>
      <c r="G37" s="137">
        <f>SUM(G31:G36)</f>
        <v>40</v>
      </c>
      <c r="H37" s="137">
        <f>SUM(H31:H36)</f>
        <v>23</v>
      </c>
      <c r="I37" s="137">
        <f>SUM(I31:I36)</f>
        <v>48</v>
      </c>
      <c r="J37" s="137">
        <f>SUM(J31:J36)</f>
        <v>45</v>
      </c>
      <c r="K37" s="137">
        <f>SUM(K31:K36)</f>
        <v>34</v>
      </c>
      <c r="L37" s="137">
        <f>SUM(L31:L36)</f>
        <v>35</v>
      </c>
      <c r="M37" s="137">
        <f>SUM(C37:L37)</f>
        <v>264</v>
      </c>
      <c r="N37" s="137">
        <f>K37+I37+G37+E37+C37</f>
        <v>138</v>
      </c>
      <c r="O37" s="137">
        <f>L37+J37+H37+F37+D37</f>
        <v>126</v>
      </c>
      <c r="P37" s="137">
        <f>(SUM(P31:P36)/6)</f>
        <v>1.6759259259259258</v>
      </c>
      <c r="Q37" s="136" t="str">
        <f>IF(P37&gt;3.49,"A+",IF(P37&gt;2.49,"A",IF(P37&gt;1.49,"B+",IF(P37&gt;0.49,"B",IF(P37&lt;0.49,"C")))))</f>
        <v>B+</v>
      </c>
      <c r="R37" s="137">
        <f>(SUM(R31:R36)/6)</f>
        <v>1.4473684210526316</v>
      </c>
      <c r="S37" s="136" t="str">
        <f>IF(R37&gt;3.49,"A+",IF(R37&gt;2.49,"A",IF(R37&gt;1.49,"B+",IF(R37&gt;0.49,"B",IF(R37&lt;0.49,"C")))))</f>
        <v>B</v>
      </c>
      <c r="T37" s="137">
        <f>(P37+R37)/2</f>
        <v>1.5616471734892787</v>
      </c>
      <c r="U37" s="136" t="str">
        <f>IF(T37&gt;3.49,"A+",IF(T37&gt;2.49,"A",IF(T37&gt;1.49,"B+",IF(T37&gt;0.49,"B",IF(T37&lt;0.49,"C")))))</f>
        <v>B+</v>
      </c>
      <c r="V37" s="135"/>
      <c r="W37" s="135"/>
      <c r="X37" s="135"/>
      <c r="Y37" s="134"/>
      <c r="Z37" s="134"/>
      <c r="AA37" s="134"/>
      <c r="AB37" s="134"/>
      <c r="AC37" s="134"/>
      <c r="AD37" s="134"/>
      <c r="AE37" s="134"/>
      <c r="AF37" s="134"/>
      <c r="AG37" s="133"/>
      <c r="AH37" s="132"/>
      <c r="AI37" s="132" t="s">
        <v>12</v>
      </c>
      <c r="AJ37" s="132">
        <f>SUM(AJ31:AJ36)</f>
        <v>0</v>
      </c>
      <c r="AK37" s="132">
        <f>SUM(AK31:AK36)</f>
        <v>0</v>
      </c>
      <c r="AL37" s="132">
        <f>SUM(AL31:AL36)</f>
        <v>0</v>
      </c>
      <c r="AM37" s="132">
        <f>SUM(AM31:AM36)</f>
        <v>0</v>
      </c>
      <c r="AN37" s="132">
        <f>SUM(AN31:AN36)</f>
        <v>0</v>
      </c>
      <c r="AO37" s="132">
        <f>SUM(AO31:AO36)</f>
        <v>0</v>
      </c>
      <c r="AP37" s="132">
        <f>SUM(AP31:AP36)</f>
        <v>0</v>
      </c>
      <c r="AQ37" s="132">
        <f>SUM(AQ31:AQ36)</f>
        <v>0</v>
      </c>
      <c r="AR37" s="132">
        <f>SUM(AR31:AR36)</f>
        <v>0</v>
      </c>
      <c r="AS37" s="132">
        <f>SUM(AS31:AS36)</f>
        <v>0</v>
      </c>
      <c r="AT37" s="132">
        <f>SUM(AJ37:AS37)</f>
        <v>0</v>
      </c>
      <c r="AU37" s="132">
        <f>AR37+AP37+AN37+AL37+AJ37</f>
        <v>0</v>
      </c>
      <c r="AV37" s="132">
        <f>AS37+AQ37+AO37+AM37+AK37</f>
        <v>0</v>
      </c>
      <c r="AW37" s="132">
        <f>(SUM(AW31:AW36)/6)</f>
        <v>0</v>
      </c>
      <c r="AX37" s="131" t="str">
        <f>IF(AW37&gt;3.49,"A+",IF(AW37&gt;2.49,"A",IF(AW37&gt;1.49,"B+",IF(AW37&gt;0.49,"B",IF(AW37&lt;0.49,"C")))))</f>
        <v>C</v>
      </c>
      <c r="AY37" s="132">
        <f>(SUM(AY31:AY36)/6)</f>
        <v>0</v>
      </c>
      <c r="AZ37" s="131" t="str">
        <f>IF(AY37&gt;3.49,"A+",IF(AY37&gt;2.49,"A",IF(AY37&gt;1.49,"B+",IF(AY37&gt;0.49,"B",IF(AY37&lt;0.49,"C")))))</f>
        <v>C</v>
      </c>
      <c r="BA37" s="132">
        <f>(AW37+AY37)/2</f>
        <v>0</v>
      </c>
      <c r="BB37" s="131" t="str">
        <f>IF(BA37&gt;3.49,"A+",IF(BA37&gt;2.49,"A",IF(BA37&gt;1.49,"B+",IF(BA37&gt;0.49,"B",IF(BA37&lt;0.49,"C")))))</f>
        <v>C</v>
      </c>
      <c r="BC37" s="130"/>
      <c r="BD37" s="130"/>
      <c r="BE37" s="130"/>
      <c r="BF37" s="133"/>
      <c r="BG37" s="132"/>
      <c r="BH37" s="132" t="s">
        <v>12</v>
      </c>
      <c r="BI37" s="132">
        <f>AJ37+C37</f>
        <v>5</v>
      </c>
      <c r="BJ37" s="132">
        <f>AK37+D37</f>
        <v>5</v>
      </c>
      <c r="BK37" s="132">
        <f>AL37+E37</f>
        <v>11</v>
      </c>
      <c r="BL37" s="132">
        <f>AM37+F37</f>
        <v>18</v>
      </c>
      <c r="BM37" s="132">
        <f>AN37+G37</f>
        <v>40</v>
      </c>
      <c r="BN37" s="132">
        <f>AO37+H37</f>
        <v>23</v>
      </c>
      <c r="BO37" s="132">
        <f>AP37+I37</f>
        <v>48</v>
      </c>
      <c r="BP37" s="132">
        <f>AQ37+J37</f>
        <v>45</v>
      </c>
      <c r="BQ37" s="132">
        <f>AR37+K37</f>
        <v>34</v>
      </c>
      <c r="BR37" s="132">
        <f>AS37+L37</f>
        <v>35</v>
      </c>
      <c r="BS37" s="131">
        <f>SUM(BI37:BR37)</f>
        <v>264</v>
      </c>
      <c r="BT37" s="132">
        <f>BQ37+BO37+BM37+BK37+BI37</f>
        <v>138</v>
      </c>
      <c r="BU37" s="132">
        <f>BR37+BP37+BN37+BL37+BJ37</f>
        <v>126</v>
      </c>
      <c r="BV37" s="132">
        <f>(SUM(BV31:BV36)/6)</f>
        <v>1.3115942028985506</v>
      </c>
      <c r="BW37" s="131" t="str">
        <f>IF(BV37&gt;3.49,"A+",IF(BV37&gt;2.49,"A",IF(BV37&gt;1.49,"B+",IF(BV37&gt;0.49,"B",IF(BV37&lt;0.49,"C")))))</f>
        <v>B</v>
      </c>
      <c r="BX37" s="132">
        <f>(SUM(BX31:BX36)/6)</f>
        <v>1.3095238095238095</v>
      </c>
      <c r="BY37" s="131" t="str">
        <f>IF(BX37&gt;3.49,"A+",IF(BX37&gt;2.49,"A",IF(BX37&gt;1.49,"B+",IF(BX37&gt;0.49,"B",IF(BX37&lt;0.49,"C")))))</f>
        <v>B</v>
      </c>
      <c r="BZ37" s="132">
        <f>(BV37+BX37)/2</f>
        <v>1.31055900621118</v>
      </c>
      <c r="CA37" s="131" t="str">
        <f>IF(BZ37&gt;3.49,"A+",IF(BZ37&gt;2.49,"A",IF(BZ37&gt;1.49,"B+",IF(BZ37&gt;0.49,"B",IF(BZ37&lt;0.49,"C")))))</f>
        <v>B</v>
      </c>
      <c r="CB37" s="130"/>
      <c r="CC37" s="130"/>
      <c r="CD37" s="130"/>
      <c r="CE37" s="129"/>
    </row>
  </sheetData>
  <sheetProtection/>
  <mergeCells count="93">
    <mergeCell ref="CD31:CD37"/>
    <mergeCell ref="V31:V37"/>
    <mergeCell ref="W31:W37"/>
    <mergeCell ref="X31:X37"/>
    <mergeCell ref="BC31:BC37"/>
    <mergeCell ref="BD31:BD37"/>
    <mergeCell ref="BE31:BE37"/>
    <mergeCell ref="K29:L29"/>
    <mergeCell ref="AI28:AI30"/>
    <mergeCell ref="AH28:AH30"/>
    <mergeCell ref="AJ28:AS28"/>
    <mergeCell ref="CB31:CB37"/>
    <mergeCell ref="CC31:CC37"/>
    <mergeCell ref="AW28:BA29"/>
    <mergeCell ref="BC28:BE29"/>
    <mergeCell ref="BG28:BG30"/>
    <mergeCell ref="BH28:BH30"/>
    <mergeCell ref="CB19:CB25"/>
    <mergeCell ref="CC19:CC25"/>
    <mergeCell ref="BI28:BR28"/>
    <mergeCell ref="BV28:CA29"/>
    <mergeCell ref="CB28:CD29"/>
    <mergeCell ref="CD19:CD25"/>
    <mergeCell ref="A28:A30"/>
    <mergeCell ref="B28:B30"/>
    <mergeCell ref="C28:L28"/>
    <mergeCell ref="M28:O29"/>
    <mergeCell ref="P28:T29"/>
    <mergeCell ref="V28:X29"/>
    <mergeCell ref="C29:D29"/>
    <mergeCell ref="E29:F29"/>
    <mergeCell ref="G29:H29"/>
    <mergeCell ref="I29:J29"/>
    <mergeCell ref="AJ16:AS16"/>
    <mergeCell ref="AW16:BA17"/>
    <mergeCell ref="BC16:BE17"/>
    <mergeCell ref="V19:V25"/>
    <mergeCell ref="W19:W25"/>
    <mergeCell ref="X19:X25"/>
    <mergeCell ref="BC19:BC25"/>
    <mergeCell ref="BD19:BD25"/>
    <mergeCell ref="BE19:BE25"/>
    <mergeCell ref="C17:D17"/>
    <mergeCell ref="E17:F17"/>
    <mergeCell ref="G17:H17"/>
    <mergeCell ref="I17:J17"/>
    <mergeCell ref="K17:L17"/>
    <mergeCell ref="AI16:AI18"/>
    <mergeCell ref="CB8:CB14"/>
    <mergeCell ref="CC8:CC14"/>
    <mergeCell ref="BI16:BR16"/>
    <mergeCell ref="BV16:CA17"/>
    <mergeCell ref="BG16:BG18"/>
    <mergeCell ref="BH16:BH18"/>
    <mergeCell ref="CB16:CD17"/>
    <mergeCell ref="CD8:CD14"/>
    <mergeCell ref="A16:A18"/>
    <mergeCell ref="B16:B18"/>
    <mergeCell ref="C16:L16"/>
    <mergeCell ref="M16:O17"/>
    <mergeCell ref="P16:T17"/>
    <mergeCell ref="V16:X17"/>
    <mergeCell ref="AH16:AH18"/>
    <mergeCell ref="V8:V14"/>
    <mergeCell ref="W8:W14"/>
    <mergeCell ref="X8:X14"/>
    <mergeCell ref="BC8:BC14"/>
    <mergeCell ref="BD8:BD14"/>
    <mergeCell ref="BE8:BE14"/>
    <mergeCell ref="BH5:BH7"/>
    <mergeCell ref="BI5:BR5"/>
    <mergeCell ref="BG5:BG7"/>
    <mergeCell ref="AI5:AI7"/>
    <mergeCell ref="AJ5:AS5"/>
    <mergeCell ref="BV5:CA6"/>
    <mergeCell ref="CB5:CD6"/>
    <mergeCell ref="C6:D6"/>
    <mergeCell ref="E6:F6"/>
    <mergeCell ref="G6:H6"/>
    <mergeCell ref="I6:J6"/>
    <mergeCell ref="K6:L6"/>
    <mergeCell ref="AH5:AH7"/>
    <mergeCell ref="AW5:BA6"/>
    <mergeCell ref="BC5:BE6"/>
    <mergeCell ref="A1:X1"/>
    <mergeCell ref="A2:X2"/>
    <mergeCell ref="A3:X3"/>
    <mergeCell ref="A5:A7"/>
    <mergeCell ref="B5:B7"/>
    <mergeCell ref="C5:L5"/>
    <mergeCell ref="M5:O6"/>
    <mergeCell ref="P5:T6"/>
    <mergeCell ref="V5:X6"/>
  </mergeCells>
  <printOptions/>
  <pageMargins left="0.67" right="0.16" top="0.28" bottom="0.17" header="0.21" footer="0.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9"/>
  <sheetViews>
    <sheetView zoomScalePageLayoutView="0" workbookViewId="0" topLeftCell="A85">
      <selection activeCell="O1" sqref="O1:P83"/>
    </sheetView>
  </sheetViews>
  <sheetFormatPr defaultColWidth="9.140625" defaultRowHeight="15"/>
  <cols>
    <col min="1" max="1" width="3.57421875" style="54" customWidth="1"/>
    <col min="2" max="2" width="21.00390625" style="53" customWidth="1"/>
    <col min="3" max="3" width="3.28125" style="53" customWidth="1"/>
    <col min="4" max="4" width="3.57421875" style="53" bestFit="1" customWidth="1"/>
    <col min="5" max="5" width="20.8515625" style="53" customWidth="1"/>
    <col min="6" max="6" width="3.00390625" style="53" customWidth="1"/>
    <col min="7" max="7" width="3.57421875" style="53" bestFit="1" customWidth="1"/>
    <col min="8" max="8" width="27.28125" style="53" customWidth="1"/>
    <col min="9" max="9" width="2.140625" style="53" customWidth="1"/>
    <col min="10" max="10" width="3.57421875" style="52" bestFit="1" customWidth="1"/>
    <col min="11" max="11" width="29.28125" style="51" customWidth="1"/>
    <col min="12" max="12" width="2.7109375" style="51" customWidth="1"/>
    <col min="13" max="13" width="3.57421875" style="51" bestFit="1" customWidth="1"/>
    <col min="14" max="14" width="30.28125" style="51" customWidth="1"/>
    <col min="15" max="15" width="2.7109375" style="51" customWidth="1"/>
    <col min="16" max="16384" width="9.140625" style="51" customWidth="1"/>
  </cols>
  <sheetData>
    <row r="1" spans="1:14" s="58" customFormat="1" ht="15" customHeight="1">
      <c r="A1" s="65"/>
      <c r="B1" s="66" t="s">
        <v>531</v>
      </c>
      <c r="C1" s="66"/>
      <c r="D1" s="66"/>
      <c r="E1" s="66"/>
      <c r="F1" s="66"/>
      <c r="G1" s="66"/>
      <c r="H1" s="66"/>
      <c r="I1" s="66"/>
      <c r="J1" s="65"/>
      <c r="K1" s="65"/>
      <c r="L1" s="65"/>
      <c r="M1" s="65"/>
      <c r="N1" s="65"/>
    </row>
    <row r="2" spans="1:15" s="59" customFormat="1" ht="12" customHeight="1">
      <c r="A2" s="61">
        <v>61</v>
      </c>
      <c r="B2" s="62" t="s">
        <v>530</v>
      </c>
      <c r="C2" s="62"/>
      <c r="D2" s="61">
        <v>10</v>
      </c>
      <c r="E2" s="62" t="s">
        <v>529</v>
      </c>
      <c r="F2" s="62"/>
      <c r="G2" s="61">
        <v>19</v>
      </c>
      <c r="H2" s="62" t="s">
        <v>528</v>
      </c>
      <c r="I2" s="62"/>
      <c r="J2" s="61">
        <v>349</v>
      </c>
      <c r="K2" s="61" t="s">
        <v>523</v>
      </c>
      <c r="L2" s="62"/>
      <c r="M2" s="61">
        <v>283</v>
      </c>
      <c r="N2" s="62" t="s">
        <v>527</v>
      </c>
      <c r="O2" s="61"/>
    </row>
    <row r="3" spans="1:15" s="59" customFormat="1" ht="12" customHeight="1">
      <c r="A3" s="62">
        <v>141</v>
      </c>
      <c r="B3" s="61" t="s">
        <v>526</v>
      </c>
      <c r="C3" s="62"/>
      <c r="D3" s="61">
        <v>26</v>
      </c>
      <c r="E3" s="62" t="s">
        <v>525</v>
      </c>
      <c r="F3" s="62"/>
      <c r="G3" s="61">
        <v>69</v>
      </c>
      <c r="H3" s="62" t="s">
        <v>524</v>
      </c>
      <c r="I3" s="62"/>
      <c r="J3" s="61">
        <v>383</v>
      </c>
      <c r="K3" s="61" t="s">
        <v>523</v>
      </c>
      <c r="L3" s="62"/>
      <c r="M3" s="61">
        <v>297</v>
      </c>
      <c r="N3" s="62" t="s">
        <v>522</v>
      </c>
      <c r="O3" s="61"/>
    </row>
    <row r="4" spans="1:15" s="59" customFormat="1" ht="12" customHeight="1">
      <c r="A4" s="62">
        <v>139</v>
      </c>
      <c r="B4" s="61" t="s">
        <v>521</v>
      </c>
      <c r="C4" s="62"/>
      <c r="D4" s="61">
        <v>56</v>
      </c>
      <c r="E4" s="62" t="s">
        <v>520</v>
      </c>
      <c r="F4" s="62"/>
      <c r="G4" s="61">
        <v>128</v>
      </c>
      <c r="H4" s="62" t="s">
        <v>519</v>
      </c>
      <c r="I4" s="62"/>
      <c r="J4" s="61">
        <v>347</v>
      </c>
      <c r="K4" s="61" t="s">
        <v>518</v>
      </c>
      <c r="L4" s="62"/>
      <c r="M4" s="61">
        <v>499</v>
      </c>
      <c r="N4" s="62" t="s">
        <v>517</v>
      </c>
      <c r="O4" s="61"/>
    </row>
    <row r="5" spans="1:15" s="59" customFormat="1" ht="12" customHeight="1">
      <c r="A5" s="62">
        <v>142</v>
      </c>
      <c r="B5" s="62" t="s">
        <v>516</v>
      </c>
      <c r="C5" s="62"/>
      <c r="D5" s="61">
        <v>13</v>
      </c>
      <c r="E5" s="62" t="s">
        <v>515</v>
      </c>
      <c r="F5" s="62"/>
      <c r="G5" s="61">
        <v>28</v>
      </c>
      <c r="H5" s="62" t="s">
        <v>514</v>
      </c>
      <c r="I5" s="62"/>
      <c r="J5" s="61">
        <v>407</v>
      </c>
      <c r="K5" s="61" t="s">
        <v>513</v>
      </c>
      <c r="L5" s="62"/>
      <c r="M5" s="61">
        <v>393</v>
      </c>
      <c r="N5" s="62" t="s">
        <v>512</v>
      </c>
      <c r="O5" s="61"/>
    </row>
    <row r="6" spans="1:15" s="59" customFormat="1" ht="12" customHeight="1">
      <c r="A6" s="62">
        <v>210</v>
      </c>
      <c r="B6" s="62" t="s">
        <v>511</v>
      </c>
      <c r="C6" s="62"/>
      <c r="D6" s="62">
        <v>213</v>
      </c>
      <c r="E6" s="62" t="s">
        <v>510</v>
      </c>
      <c r="F6" s="62"/>
      <c r="G6" s="62">
        <v>119</v>
      </c>
      <c r="H6" s="62" t="s">
        <v>509</v>
      </c>
      <c r="I6" s="62"/>
      <c r="J6" s="61">
        <v>451</v>
      </c>
      <c r="K6" s="61" t="s">
        <v>508</v>
      </c>
      <c r="L6" s="62"/>
      <c r="M6" s="61">
        <v>339</v>
      </c>
      <c r="N6" s="62" t="s">
        <v>503</v>
      </c>
      <c r="O6" s="61"/>
    </row>
    <row r="7" spans="1:15" s="59" customFormat="1" ht="12" customHeight="1">
      <c r="A7" s="62">
        <v>150</v>
      </c>
      <c r="B7" s="62" t="s">
        <v>507</v>
      </c>
      <c r="C7" s="62"/>
      <c r="D7" s="61">
        <v>65</v>
      </c>
      <c r="E7" s="62" t="s">
        <v>506</v>
      </c>
      <c r="F7" s="62"/>
      <c r="G7" s="61">
        <v>100</v>
      </c>
      <c r="H7" s="62" t="s">
        <v>505</v>
      </c>
      <c r="I7" s="62"/>
      <c r="J7" s="61">
        <v>396</v>
      </c>
      <c r="K7" s="61" t="s">
        <v>504</v>
      </c>
      <c r="L7" s="62"/>
      <c r="M7" s="61">
        <v>440</v>
      </c>
      <c r="N7" s="62" t="s">
        <v>503</v>
      </c>
      <c r="O7" s="61"/>
    </row>
    <row r="8" spans="1:15" s="59" customFormat="1" ht="12" customHeight="1">
      <c r="A8" s="62">
        <v>147</v>
      </c>
      <c r="B8" s="62" t="s">
        <v>502</v>
      </c>
      <c r="C8" s="62"/>
      <c r="D8" s="61">
        <v>68</v>
      </c>
      <c r="E8" s="62" t="s">
        <v>501</v>
      </c>
      <c r="F8" s="62"/>
      <c r="G8" s="61">
        <v>20</v>
      </c>
      <c r="H8" s="62" t="s">
        <v>500</v>
      </c>
      <c r="I8" s="62"/>
      <c r="J8" s="61">
        <v>352</v>
      </c>
      <c r="K8" s="61" t="s">
        <v>499</v>
      </c>
      <c r="L8" s="62"/>
      <c r="M8" s="61">
        <v>351</v>
      </c>
      <c r="N8" s="62" t="s">
        <v>498</v>
      </c>
      <c r="O8" s="61"/>
    </row>
    <row r="9" spans="1:15" s="59" customFormat="1" ht="12" customHeight="1">
      <c r="A9" s="61">
        <v>34</v>
      </c>
      <c r="B9" s="62" t="s">
        <v>497</v>
      </c>
      <c r="C9" s="62"/>
      <c r="D9" s="62">
        <v>183</v>
      </c>
      <c r="E9" s="62" t="s">
        <v>496</v>
      </c>
      <c r="F9" s="62"/>
      <c r="G9" s="61">
        <v>93</v>
      </c>
      <c r="H9" s="62" t="s">
        <v>495</v>
      </c>
      <c r="I9" s="62"/>
      <c r="J9" s="61">
        <v>368</v>
      </c>
      <c r="K9" s="61" t="s">
        <v>494</v>
      </c>
      <c r="L9" s="62"/>
      <c r="M9" s="61">
        <v>317</v>
      </c>
      <c r="N9" s="62" t="s">
        <v>489</v>
      </c>
      <c r="O9" s="61"/>
    </row>
    <row r="10" spans="1:15" s="59" customFormat="1" ht="12" customHeight="1">
      <c r="A10" s="61">
        <v>70</v>
      </c>
      <c r="B10" s="62" t="s">
        <v>493</v>
      </c>
      <c r="C10" s="62"/>
      <c r="D10" s="62">
        <v>181</v>
      </c>
      <c r="E10" s="62" t="s">
        <v>492</v>
      </c>
      <c r="F10" s="62"/>
      <c r="G10" s="61">
        <v>18</v>
      </c>
      <c r="H10" s="62" t="s">
        <v>491</v>
      </c>
      <c r="I10" s="62"/>
      <c r="J10" s="61">
        <v>473</v>
      </c>
      <c r="K10" s="61" t="s">
        <v>490</v>
      </c>
      <c r="L10" s="62"/>
      <c r="M10" s="61">
        <v>333</v>
      </c>
      <c r="N10" s="62" t="s">
        <v>489</v>
      </c>
      <c r="O10" s="61"/>
    </row>
    <row r="11" spans="1:15" s="59" customFormat="1" ht="12" customHeight="1">
      <c r="A11" s="62">
        <v>123</v>
      </c>
      <c r="B11" s="62" t="s">
        <v>488</v>
      </c>
      <c r="C11" s="62"/>
      <c r="D11" s="62">
        <v>190</v>
      </c>
      <c r="E11" s="62" t="s">
        <v>487</v>
      </c>
      <c r="F11" s="62"/>
      <c r="G11" s="61">
        <v>92</v>
      </c>
      <c r="H11" s="62" t="s">
        <v>486</v>
      </c>
      <c r="I11" s="62"/>
      <c r="J11" s="61">
        <v>373</v>
      </c>
      <c r="K11" s="61" t="s">
        <v>485</v>
      </c>
      <c r="L11" s="62"/>
      <c r="M11" s="61">
        <v>354</v>
      </c>
      <c r="N11" s="62" t="s">
        <v>484</v>
      </c>
      <c r="O11" s="61"/>
    </row>
    <row r="12" spans="1:15" s="59" customFormat="1" ht="12" customHeight="1">
      <c r="A12" s="61">
        <v>97</v>
      </c>
      <c r="B12" s="62" t="s">
        <v>483</v>
      </c>
      <c r="C12" s="62"/>
      <c r="D12" s="61">
        <v>184</v>
      </c>
      <c r="E12" s="62" t="s">
        <v>482</v>
      </c>
      <c r="F12" s="62"/>
      <c r="G12" s="62">
        <v>134</v>
      </c>
      <c r="H12" s="62" t="s">
        <v>481</v>
      </c>
      <c r="I12" s="62"/>
      <c r="J12" s="61">
        <v>319</v>
      </c>
      <c r="K12" s="61" t="s">
        <v>480</v>
      </c>
      <c r="L12" s="62"/>
      <c r="M12" s="61">
        <v>295</v>
      </c>
      <c r="N12" s="62" t="s">
        <v>479</v>
      </c>
      <c r="O12" s="61"/>
    </row>
    <row r="13" spans="1:15" s="59" customFormat="1" ht="12" customHeight="1">
      <c r="A13" s="62">
        <v>146</v>
      </c>
      <c r="B13" s="62" t="s">
        <v>478</v>
      </c>
      <c r="C13" s="62"/>
      <c r="D13" s="61">
        <v>87</v>
      </c>
      <c r="E13" s="62" t="s">
        <v>477</v>
      </c>
      <c r="F13" s="62"/>
      <c r="G13" s="61">
        <v>32</v>
      </c>
      <c r="H13" s="62" t="s">
        <v>476</v>
      </c>
      <c r="I13" s="62"/>
      <c r="J13" s="61">
        <v>433</v>
      </c>
      <c r="K13" s="61" t="s">
        <v>475</v>
      </c>
      <c r="L13" s="62"/>
      <c r="M13" s="61">
        <v>328</v>
      </c>
      <c r="N13" s="62" t="s">
        <v>474</v>
      </c>
      <c r="O13" s="61"/>
    </row>
    <row r="14" spans="1:15" s="59" customFormat="1" ht="12" customHeight="1">
      <c r="A14" s="61">
        <v>42</v>
      </c>
      <c r="B14" s="62" t="s">
        <v>473</v>
      </c>
      <c r="C14" s="62"/>
      <c r="D14" s="61">
        <v>132</v>
      </c>
      <c r="E14" s="62" t="s">
        <v>472</v>
      </c>
      <c r="F14" s="62"/>
      <c r="G14" s="62">
        <v>157</v>
      </c>
      <c r="H14" s="62" t="s">
        <v>471</v>
      </c>
      <c r="I14" s="62"/>
      <c r="J14" s="61">
        <v>274</v>
      </c>
      <c r="K14" s="62" t="s">
        <v>470</v>
      </c>
      <c r="L14" s="62"/>
      <c r="M14" s="61">
        <v>472</v>
      </c>
      <c r="N14" s="62" t="s">
        <v>469</v>
      </c>
      <c r="O14" s="61"/>
    </row>
    <row r="15" spans="1:15" s="59" customFormat="1" ht="12" customHeight="1">
      <c r="A15" s="62">
        <v>215</v>
      </c>
      <c r="B15" s="62" t="s">
        <v>468</v>
      </c>
      <c r="C15" s="62"/>
      <c r="D15" s="61">
        <v>1</v>
      </c>
      <c r="E15" s="62" t="s">
        <v>467</v>
      </c>
      <c r="F15" s="62"/>
      <c r="G15" s="62">
        <v>115</v>
      </c>
      <c r="H15" s="62" t="s">
        <v>466</v>
      </c>
      <c r="I15" s="62"/>
      <c r="J15" s="61">
        <v>344</v>
      </c>
      <c r="K15" s="61" t="s">
        <v>465</v>
      </c>
      <c r="L15" s="62"/>
      <c r="M15" s="61">
        <v>390</v>
      </c>
      <c r="N15" s="62" t="s">
        <v>464</v>
      </c>
      <c r="O15" s="61"/>
    </row>
    <row r="16" spans="1:15" s="59" customFormat="1" ht="12" customHeight="1">
      <c r="A16" s="61">
        <v>30</v>
      </c>
      <c r="B16" s="62" t="s">
        <v>463</v>
      </c>
      <c r="C16" s="62"/>
      <c r="D16" s="62">
        <v>135</v>
      </c>
      <c r="E16" s="62" t="s">
        <v>462</v>
      </c>
      <c r="F16" s="62"/>
      <c r="G16" s="61">
        <v>84</v>
      </c>
      <c r="H16" s="62" t="s">
        <v>461</v>
      </c>
      <c r="I16" s="62"/>
      <c r="J16" s="61">
        <v>425</v>
      </c>
      <c r="K16" s="61" t="s">
        <v>460</v>
      </c>
      <c r="L16" s="62"/>
      <c r="M16" s="61">
        <v>461</v>
      </c>
      <c r="N16" s="62" t="s">
        <v>459</v>
      </c>
      <c r="O16" s="61"/>
    </row>
    <row r="17" spans="1:15" s="59" customFormat="1" ht="12" customHeight="1">
      <c r="A17" s="61">
        <v>24</v>
      </c>
      <c r="B17" s="62" t="s">
        <v>458</v>
      </c>
      <c r="C17" s="62"/>
      <c r="D17" s="62">
        <v>133</v>
      </c>
      <c r="E17" s="62" t="s">
        <v>457</v>
      </c>
      <c r="F17" s="62"/>
      <c r="G17" s="62">
        <v>122</v>
      </c>
      <c r="H17" s="62" t="s">
        <v>456</v>
      </c>
      <c r="I17" s="62"/>
      <c r="J17" s="61">
        <v>466</v>
      </c>
      <c r="K17" s="61" t="s">
        <v>455</v>
      </c>
      <c r="L17" s="62"/>
      <c r="M17" s="61">
        <v>327</v>
      </c>
      <c r="N17" s="62" t="s">
        <v>454</v>
      </c>
      <c r="O17" s="61"/>
    </row>
    <row r="18" spans="1:15" s="59" customFormat="1" ht="12" customHeight="1">
      <c r="A18" s="61">
        <v>2</v>
      </c>
      <c r="B18" s="62" t="s">
        <v>453</v>
      </c>
      <c r="C18" s="62"/>
      <c r="D18" s="62">
        <v>102</v>
      </c>
      <c r="E18" s="62" t="s">
        <v>452</v>
      </c>
      <c r="F18" s="62"/>
      <c r="G18" s="61">
        <v>39</v>
      </c>
      <c r="H18" s="62" t="s">
        <v>451</v>
      </c>
      <c r="I18" s="62"/>
      <c r="J18" s="61">
        <v>435</v>
      </c>
      <c r="K18" s="61" t="s">
        <v>450</v>
      </c>
      <c r="L18" s="62"/>
      <c r="M18" s="61">
        <v>448</v>
      </c>
      <c r="N18" s="62" t="s">
        <v>449</v>
      </c>
      <c r="O18" s="61"/>
    </row>
    <row r="19" spans="1:15" s="59" customFormat="1" ht="12" customHeight="1">
      <c r="A19" s="61">
        <v>136</v>
      </c>
      <c r="B19" s="62" t="s">
        <v>448</v>
      </c>
      <c r="C19" s="62"/>
      <c r="D19" s="62">
        <v>186</v>
      </c>
      <c r="E19" s="62" t="s">
        <v>447</v>
      </c>
      <c r="F19" s="62"/>
      <c r="G19" s="62">
        <v>174</v>
      </c>
      <c r="H19" s="62" t="s">
        <v>446</v>
      </c>
      <c r="I19" s="62"/>
      <c r="J19" s="61">
        <v>384</v>
      </c>
      <c r="K19" s="61" t="s">
        <v>445</v>
      </c>
      <c r="L19" s="61"/>
      <c r="M19" s="61">
        <v>357</v>
      </c>
      <c r="N19" s="62" t="s">
        <v>444</v>
      </c>
      <c r="O19" s="61"/>
    </row>
    <row r="20" spans="1:15" s="59" customFormat="1" ht="12" customHeight="1">
      <c r="A20" s="61">
        <v>120</v>
      </c>
      <c r="B20" s="62" t="s">
        <v>443</v>
      </c>
      <c r="C20" s="62"/>
      <c r="D20" s="61">
        <v>71</v>
      </c>
      <c r="E20" s="62" t="s">
        <v>442</v>
      </c>
      <c r="F20" s="62"/>
      <c r="G20" s="63"/>
      <c r="H20" s="63"/>
      <c r="I20" s="63"/>
      <c r="J20" s="61">
        <v>479</v>
      </c>
      <c r="K20" s="61" t="s">
        <v>441</v>
      </c>
      <c r="L20" s="61"/>
      <c r="M20" s="61">
        <v>414</v>
      </c>
      <c r="N20" s="62" t="s">
        <v>440</v>
      </c>
      <c r="O20" s="61"/>
    </row>
    <row r="21" spans="1:15" s="59" customFormat="1" ht="12" customHeight="1">
      <c r="A21" s="61">
        <v>62</v>
      </c>
      <c r="B21" s="62" t="s">
        <v>439</v>
      </c>
      <c r="C21" s="62"/>
      <c r="D21" s="61">
        <v>3</v>
      </c>
      <c r="E21" s="62" t="s">
        <v>438</v>
      </c>
      <c r="F21" s="62"/>
      <c r="G21" s="63"/>
      <c r="H21" s="63"/>
      <c r="I21" s="63"/>
      <c r="J21" s="61">
        <v>441</v>
      </c>
      <c r="K21" s="61" t="s">
        <v>437</v>
      </c>
      <c r="L21" s="62"/>
      <c r="M21" s="61">
        <v>309</v>
      </c>
      <c r="N21" s="62" t="s">
        <v>436</v>
      </c>
      <c r="O21" s="61"/>
    </row>
    <row r="22" spans="1:15" s="59" customFormat="1" ht="12" customHeight="1">
      <c r="A22" s="62">
        <v>195</v>
      </c>
      <c r="B22" s="62" t="s">
        <v>435</v>
      </c>
      <c r="C22" s="62"/>
      <c r="D22" s="61">
        <v>54</v>
      </c>
      <c r="E22" s="62" t="s">
        <v>434</v>
      </c>
      <c r="F22" s="62"/>
      <c r="G22" s="63"/>
      <c r="H22" s="63"/>
      <c r="I22" s="63"/>
      <c r="J22" s="61">
        <v>462</v>
      </c>
      <c r="K22" s="61" t="s">
        <v>433</v>
      </c>
      <c r="L22" s="62"/>
      <c r="M22" s="61">
        <v>323</v>
      </c>
      <c r="N22" s="62" t="s">
        <v>432</v>
      </c>
      <c r="O22" s="61"/>
    </row>
    <row r="23" spans="1:15" s="59" customFormat="1" ht="12" customHeight="1">
      <c r="A23" s="62">
        <v>129</v>
      </c>
      <c r="B23" s="62" t="s">
        <v>431</v>
      </c>
      <c r="C23" s="62"/>
      <c r="D23" s="62">
        <v>175</v>
      </c>
      <c r="E23" s="62" t="s">
        <v>430</v>
      </c>
      <c r="F23" s="62"/>
      <c r="G23" s="63"/>
      <c r="H23" s="63"/>
      <c r="I23" s="63"/>
      <c r="J23" s="61">
        <v>372</v>
      </c>
      <c r="K23" s="61" t="s">
        <v>429</v>
      </c>
      <c r="L23" s="62"/>
      <c r="M23" s="61">
        <v>431</v>
      </c>
      <c r="N23" s="62" t="s">
        <v>428</v>
      </c>
      <c r="O23" s="61"/>
    </row>
    <row r="24" spans="1:15" s="59" customFormat="1" ht="12" customHeight="1">
      <c r="A24" s="61">
        <v>95</v>
      </c>
      <c r="B24" s="62" t="s">
        <v>427</v>
      </c>
      <c r="C24" s="62"/>
      <c r="D24" s="61">
        <v>160</v>
      </c>
      <c r="E24" s="62" t="s">
        <v>426</v>
      </c>
      <c r="F24" s="62"/>
      <c r="G24" s="63"/>
      <c r="H24" s="63"/>
      <c r="I24" s="63"/>
      <c r="J24" s="61">
        <v>380</v>
      </c>
      <c r="K24" s="61" t="s">
        <v>422</v>
      </c>
      <c r="L24" s="62"/>
      <c r="M24" s="61">
        <v>497</v>
      </c>
      <c r="N24" s="62" t="s">
        <v>425</v>
      </c>
      <c r="O24" s="61"/>
    </row>
    <row r="25" spans="1:15" s="59" customFormat="1" ht="12" customHeight="1">
      <c r="A25" s="61">
        <v>35</v>
      </c>
      <c r="B25" s="62" t="s">
        <v>424</v>
      </c>
      <c r="C25" s="62"/>
      <c r="D25" s="61">
        <v>192</v>
      </c>
      <c r="E25" s="62" t="s">
        <v>423</v>
      </c>
      <c r="F25" s="62"/>
      <c r="G25" s="63"/>
      <c r="H25" s="63"/>
      <c r="I25" s="63"/>
      <c r="J25" s="61">
        <v>423</v>
      </c>
      <c r="K25" s="61" t="s">
        <v>422</v>
      </c>
      <c r="L25" s="62"/>
      <c r="M25" s="61">
        <v>325</v>
      </c>
      <c r="N25" s="62" t="s">
        <v>421</v>
      </c>
      <c r="O25" s="61"/>
    </row>
    <row r="26" spans="1:15" s="59" customFormat="1" ht="12" customHeight="1">
      <c r="A26" s="61">
        <v>212</v>
      </c>
      <c r="B26" s="62" t="s">
        <v>420</v>
      </c>
      <c r="C26" s="62"/>
      <c r="D26" s="62">
        <v>106</v>
      </c>
      <c r="E26" s="62" t="s">
        <v>419</v>
      </c>
      <c r="F26" s="62"/>
      <c r="G26" s="63"/>
      <c r="H26" s="63"/>
      <c r="I26" s="63"/>
      <c r="J26" s="61">
        <v>267</v>
      </c>
      <c r="K26" s="61" t="s">
        <v>418</v>
      </c>
      <c r="L26" s="62"/>
      <c r="M26" s="61">
        <v>392</v>
      </c>
      <c r="N26" s="62" t="s">
        <v>417</v>
      </c>
      <c r="O26" s="61"/>
    </row>
    <row r="27" spans="1:15" s="59" customFormat="1" ht="12" customHeight="1">
      <c r="A27" s="61">
        <v>27</v>
      </c>
      <c r="B27" s="62" t="s">
        <v>416</v>
      </c>
      <c r="C27" s="62"/>
      <c r="D27" s="62">
        <v>173</v>
      </c>
      <c r="E27" s="62" t="s">
        <v>415</v>
      </c>
      <c r="F27" s="62"/>
      <c r="G27" s="63"/>
      <c r="H27" s="63"/>
      <c r="I27" s="63"/>
      <c r="J27" s="61">
        <v>452</v>
      </c>
      <c r="K27" s="61" t="s">
        <v>414</v>
      </c>
      <c r="L27" s="62"/>
      <c r="M27" s="61">
        <v>287</v>
      </c>
      <c r="N27" s="62" t="s">
        <v>413</v>
      </c>
      <c r="O27" s="61"/>
    </row>
    <row r="28" spans="1:15" s="59" customFormat="1" ht="12" customHeight="1">
      <c r="A28" s="62">
        <v>185</v>
      </c>
      <c r="B28" s="62" t="s">
        <v>412</v>
      </c>
      <c r="C28" s="62"/>
      <c r="D28" s="62">
        <v>205</v>
      </c>
      <c r="E28" s="62" t="s">
        <v>411</v>
      </c>
      <c r="F28" s="62"/>
      <c r="G28" s="63"/>
      <c r="H28" s="63"/>
      <c r="I28" s="63"/>
      <c r="J28" s="61">
        <v>345</v>
      </c>
      <c r="K28" s="61" t="s">
        <v>410</v>
      </c>
      <c r="L28" s="62"/>
      <c r="M28" s="61">
        <v>291</v>
      </c>
      <c r="N28" s="62" t="s">
        <v>409</v>
      </c>
      <c r="O28" s="61"/>
    </row>
    <row r="29" spans="1:15" s="59" customFormat="1" ht="12" customHeight="1">
      <c r="A29" s="62">
        <v>158</v>
      </c>
      <c r="B29" s="62" t="s">
        <v>405</v>
      </c>
      <c r="C29" s="62"/>
      <c r="D29" s="61">
        <v>208</v>
      </c>
      <c r="E29" s="62" t="s">
        <v>408</v>
      </c>
      <c r="F29" s="62"/>
      <c r="G29" s="63"/>
      <c r="H29" s="63"/>
      <c r="I29" s="63"/>
      <c r="J29" s="61">
        <v>436</v>
      </c>
      <c r="K29" s="61" t="s">
        <v>407</v>
      </c>
      <c r="L29" s="62"/>
      <c r="M29" s="61">
        <v>290</v>
      </c>
      <c r="N29" s="62" t="s">
        <v>406</v>
      </c>
      <c r="O29" s="61"/>
    </row>
    <row r="30" spans="1:15" s="59" customFormat="1" ht="12" customHeight="1">
      <c r="A30" s="62">
        <v>159</v>
      </c>
      <c r="B30" s="62" t="s">
        <v>405</v>
      </c>
      <c r="C30" s="62"/>
      <c r="D30" s="62">
        <v>203</v>
      </c>
      <c r="E30" s="62" t="s">
        <v>404</v>
      </c>
      <c r="F30" s="62"/>
      <c r="G30" s="63"/>
      <c r="H30" s="63"/>
      <c r="I30" s="63"/>
      <c r="J30" s="61">
        <v>292</v>
      </c>
      <c r="K30" s="61" t="s">
        <v>403</v>
      </c>
      <c r="L30" s="62"/>
      <c r="M30" s="61">
        <v>369</v>
      </c>
      <c r="N30" s="62" t="s">
        <v>402</v>
      </c>
      <c r="O30" s="61"/>
    </row>
    <row r="31" spans="1:15" s="59" customFormat="1" ht="12" customHeight="1">
      <c r="A31" s="62">
        <v>179</v>
      </c>
      <c r="B31" s="62" t="s">
        <v>401</v>
      </c>
      <c r="C31" s="62"/>
      <c r="D31" s="61">
        <v>67</v>
      </c>
      <c r="E31" s="62" t="s">
        <v>400</v>
      </c>
      <c r="F31" s="62"/>
      <c r="G31" s="63"/>
      <c r="H31" s="63"/>
      <c r="I31" s="63"/>
      <c r="J31" s="61">
        <v>348</v>
      </c>
      <c r="K31" s="61" t="s">
        <v>399</v>
      </c>
      <c r="L31" s="62"/>
      <c r="M31" s="61">
        <v>377</v>
      </c>
      <c r="N31" s="62" t="s">
        <v>398</v>
      </c>
      <c r="O31" s="61"/>
    </row>
    <row r="32" spans="1:15" s="59" customFormat="1" ht="12" customHeight="1">
      <c r="A32" s="61">
        <v>188</v>
      </c>
      <c r="B32" s="62" t="s">
        <v>397</v>
      </c>
      <c r="C32" s="62"/>
      <c r="D32" s="62">
        <v>153</v>
      </c>
      <c r="E32" s="62" t="s">
        <v>396</v>
      </c>
      <c r="F32" s="62"/>
      <c r="G32" s="63"/>
      <c r="H32" s="63"/>
      <c r="I32" s="63"/>
      <c r="J32" s="61">
        <v>492</v>
      </c>
      <c r="K32" s="61" t="s">
        <v>395</v>
      </c>
      <c r="L32" s="62"/>
      <c r="M32" s="61">
        <v>311</v>
      </c>
      <c r="N32" s="62" t="s">
        <v>394</v>
      </c>
      <c r="O32" s="61"/>
    </row>
    <row r="33" spans="1:15" s="59" customFormat="1" ht="12" customHeight="1">
      <c r="A33" s="61">
        <v>180</v>
      </c>
      <c r="B33" s="62" t="s">
        <v>393</v>
      </c>
      <c r="C33" s="62"/>
      <c r="D33" s="62">
        <v>127</v>
      </c>
      <c r="E33" s="62" t="s">
        <v>392</v>
      </c>
      <c r="F33" s="62"/>
      <c r="G33" s="63"/>
      <c r="H33" s="63"/>
      <c r="I33" s="63"/>
      <c r="J33" s="61">
        <v>371</v>
      </c>
      <c r="K33" s="61" t="s">
        <v>391</v>
      </c>
      <c r="L33" s="62"/>
      <c r="M33" s="61">
        <v>321</v>
      </c>
      <c r="N33" s="62" t="s">
        <v>390</v>
      </c>
      <c r="O33" s="61"/>
    </row>
    <row r="34" spans="1:15" s="59" customFormat="1" ht="12" customHeight="1">
      <c r="A34" s="61">
        <v>21</v>
      </c>
      <c r="B34" s="62" t="s">
        <v>389</v>
      </c>
      <c r="C34" s="62"/>
      <c r="D34" s="61">
        <v>168</v>
      </c>
      <c r="E34" s="62" t="s">
        <v>388</v>
      </c>
      <c r="F34" s="62"/>
      <c r="G34" s="63"/>
      <c r="H34" s="63"/>
      <c r="I34" s="63"/>
      <c r="J34" s="61">
        <v>484</v>
      </c>
      <c r="K34" s="61" t="s">
        <v>387</v>
      </c>
      <c r="L34" s="62"/>
      <c r="M34" s="61">
        <v>332</v>
      </c>
      <c r="N34" s="62" t="s">
        <v>386</v>
      </c>
      <c r="O34" s="61"/>
    </row>
    <row r="35" spans="1:15" s="59" customFormat="1" ht="12" customHeight="1">
      <c r="A35" s="62">
        <v>130</v>
      </c>
      <c r="B35" s="62" t="s">
        <v>385</v>
      </c>
      <c r="C35" s="62"/>
      <c r="D35" s="61">
        <v>144</v>
      </c>
      <c r="E35" s="62" t="s">
        <v>384</v>
      </c>
      <c r="F35" s="62"/>
      <c r="G35" s="63"/>
      <c r="H35" s="63"/>
      <c r="I35" s="63"/>
      <c r="J35" s="61">
        <v>337</v>
      </c>
      <c r="K35" s="62" t="s">
        <v>383</v>
      </c>
      <c r="L35" s="62"/>
      <c r="M35" s="61">
        <v>299</v>
      </c>
      <c r="N35" s="62" t="s">
        <v>382</v>
      </c>
      <c r="O35" s="61"/>
    </row>
    <row r="36" spans="1:15" s="59" customFormat="1" ht="12" customHeight="1">
      <c r="A36" s="61">
        <v>172</v>
      </c>
      <c r="B36" s="62" t="s">
        <v>381</v>
      </c>
      <c r="C36" s="62"/>
      <c r="D36" s="61">
        <v>80</v>
      </c>
      <c r="E36" s="62" t="s">
        <v>380</v>
      </c>
      <c r="F36" s="62"/>
      <c r="G36" s="63"/>
      <c r="H36" s="63"/>
      <c r="I36" s="63"/>
      <c r="J36" s="61">
        <v>450</v>
      </c>
      <c r="K36" s="62" t="s">
        <v>379</v>
      </c>
      <c r="L36" s="62"/>
      <c r="M36" s="61">
        <v>459</v>
      </c>
      <c r="N36" s="62" t="s">
        <v>378</v>
      </c>
      <c r="O36" s="61"/>
    </row>
    <row r="37" spans="1:15" s="59" customFormat="1" ht="12" customHeight="1">
      <c r="A37" s="62">
        <v>114</v>
      </c>
      <c r="B37" s="62" t="s">
        <v>377</v>
      </c>
      <c r="C37" s="62"/>
      <c r="D37" s="62">
        <v>177</v>
      </c>
      <c r="E37" s="62" t="s">
        <v>376</v>
      </c>
      <c r="F37" s="62"/>
      <c r="G37" s="63"/>
      <c r="H37" s="63"/>
      <c r="I37" s="63"/>
      <c r="J37" s="61">
        <v>419</v>
      </c>
      <c r="K37" s="62" t="s">
        <v>375</v>
      </c>
      <c r="L37" s="62"/>
      <c r="M37" s="61">
        <v>417</v>
      </c>
      <c r="N37" s="62" t="s">
        <v>374</v>
      </c>
      <c r="O37" s="61"/>
    </row>
    <row r="38" spans="1:15" s="59" customFormat="1" ht="12" customHeight="1">
      <c r="A38" s="62">
        <v>199</v>
      </c>
      <c r="B38" s="62" t="s">
        <v>373</v>
      </c>
      <c r="C38" s="62"/>
      <c r="D38" s="61">
        <v>9</v>
      </c>
      <c r="E38" s="62" t="s">
        <v>372</v>
      </c>
      <c r="F38" s="62"/>
      <c r="G38" s="63"/>
      <c r="H38" s="63"/>
      <c r="I38" s="63"/>
      <c r="J38" s="61">
        <v>434</v>
      </c>
      <c r="K38" s="62" t="s">
        <v>371</v>
      </c>
      <c r="L38" s="62"/>
      <c r="M38" s="61">
        <v>330</v>
      </c>
      <c r="N38" s="62" t="s">
        <v>370</v>
      </c>
      <c r="O38" s="61"/>
    </row>
    <row r="39" spans="1:15" s="59" customFormat="1" ht="12" customHeight="1">
      <c r="A39" s="61">
        <v>156</v>
      </c>
      <c r="B39" s="62" t="s">
        <v>369</v>
      </c>
      <c r="C39" s="62"/>
      <c r="D39" s="61">
        <v>53</v>
      </c>
      <c r="E39" s="62" t="s">
        <v>368</v>
      </c>
      <c r="F39" s="61"/>
      <c r="G39" s="64"/>
      <c r="H39" s="64"/>
      <c r="I39" s="64"/>
      <c r="J39" s="61">
        <v>443</v>
      </c>
      <c r="K39" s="62" t="s">
        <v>367</v>
      </c>
      <c r="L39" s="62"/>
      <c r="M39" s="61">
        <v>324</v>
      </c>
      <c r="N39" s="62" t="s">
        <v>366</v>
      </c>
      <c r="O39" s="61"/>
    </row>
    <row r="40" spans="1:15" s="59" customFormat="1" ht="12" customHeight="1">
      <c r="A40" s="62">
        <v>107</v>
      </c>
      <c r="B40" s="62" t="s">
        <v>365</v>
      </c>
      <c r="C40" s="62"/>
      <c r="D40" s="61">
        <v>59</v>
      </c>
      <c r="E40" s="62" t="s">
        <v>364</v>
      </c>
      <c r="F40" s="61"/>
      <c r="G40" s="64"/>
      <c r="H40" s="64"/>
      <c r="I40" s="64"/>
      <c r="J40" s="61">
        <v>395</v>
      </c>
      <c r="K40" s="62" t="s">
        <v>363</v>
      </c>
      <c r="L40" s="62"/>
      <c r="M40" s="61">
        <v>343</v>
      </c>
      <c r="N40" s="62" t="s">
        <v>362</v>
      </c>
      <c r="O40" s="61"/>
    </row>
    <row r="41" spans="1:15" s="59" customFormat="1" ht="12" customHeight="1">
      <c r="A41" s="61">
        <v>176</v>
      </c>
      <c r="B41" s="62" t="s">
        <v>361</v>
      </c>
      <c r="C41" s="62"/>
      <c r="D41" s="62">
        <v>137</v>
      </c>
      <c r="E41" s="62" t="s">
        <v>360</v>
      </c>
      <c r="F41" s="61"/>
      <c r="G41" s="64"/>
      <c r="H41" s="64"/>
      <c r="I41" s="64"/>
      <c r="J41" s="61">
        <v>367</v>
      </c>
      <c r="K41" s="62" t="s">
        <v>359</v>
      </c>
      <c r="L41" s="62"/>
      <c r="M41" s="61">
        <v>487</v>
      </c>
      <c r="N41" s="62" t="s">
        <v>358</v>
      </c>
      <c r="O41" s="61"/>
    </row>
    <row r="42" spans="1:15" s="59" customFormat="1" ht="12" customHeight="1">
      <c r="A42" s="61">
        <v>22</v>
      </c>
      <c r="B42" s="62" t="s">
        <v>357</v>
      </c>
      <c r="C42" s="62"/>
      <c r="D42" s="61">
        <v>25</v>
      </c>
      <c r="E42" s="62" t="s">
        <v>353</v>
      </c>
      <c r="F42" s="61"/>
      <c r="G42" s="64"/>
      <c r="H42" s="64"/>
      <c r="I42" s="64"/>
      <c r="J42" s="61">
        <v>439</v>
      </c>
      <c r="K42" s="62" t="s">
        <v>356</v>
      </c>
      <c r="L42" s="62"/>
      <c r="M42" s="61">
        <v>346</v>
      </c>
      <c r="N42" s="62" t="s">
        <v>355</v>
      </c>
      <c r="O42" s="61"/>
    </row>
    <row r="43" spans="1:15" s="59" customFormat="1" ht="12" customHeight="1">
      <c r="A43" s="62">
        <v>165</v>
      </c>
      <c r="B43" s="62" t="s">
        <v>354</v>
      </c>
      <c r="C43" s="62"/>
      <c r="D43" s="61">
        <v>83</v>
      </c>
      <c r="E43" s="62" t="s">
        <v>353</v>
      </c>
      <c r="F43" s="62"/>
      <c r="G43" s="63"/>
      <c r="H43" s="63"/>
      <c r="I43" s="63"/>
      <c r="J43" s="61">
        <v>496</v>
      </c>
      <c r="K43" s="62" t="s">
        <v>352</v>
      </c>
      <c r="L43" s="62"/>
      <c r="M43" s="61">
        <v>363</v>
      </c>
      <c r="N43" s="62" t="s">
        <v>351</v>
      </c>
      <c r="O43" s="61"/>
    </row>
    <row r="44" spans="1:15" s="59" customFormat="1" ht="12" customHeight="1">
      <c r="A44" s="61">
        <v>94</v>
      </c>
      <c r="B44" s="62" t="s">
        <v>350</v>
      </c>
      <c r="C44" s="62"/>
      <c r="D44" s="61">
        <v>76</v>
      </c>
      <c r="E44" s="62" t="s">
        <v>349</v>
      </c>
      <c r="F44" s="62"/>
      <c r="G44" s="63"/>
      <c r="H44" s="63"/>
      <c r="I44" s="63"/>
      <c r="J44" s="61">
        <v>334</v>
      </c>
      <c r="K44" s="62" t="s">
        <v>348</v>
      </c>
      <c r="L44" s="62"/>
      <c r="M44" s="61">
        <v>336</v>
      </c>
      <c r="N44" s="62" t="s">
        <v>347</v>
      </c>
      <c r="O44" s="61"/>
    </row>
    <row r="45" spans="1:15" s="59" customFormat="1" ht="12" customHeight="1">
      <c r="A45" s="62">
        <v>166</v>
      </c>
      <c r="B45" s="62" t="s">
        <v>346</v>
      </c>
      <c r="C45" s="62"/>
      <c r="D45" s="61">
        <v>31</v>
      </c>
      <c r="E45" s="62" t="s">
        <v>345</v>
      </c>
      <c r="F45" s="62"/>
      <c r="G45" s="63"/>
      <c r="H45" s="63"/>
      <c r="I45" s="63"/>
      <c r="J45" s="61">
        <v>360</v>
      </c>
      <c r="K45" s="62" t="s">
        <v>344</v>
      </c>
      <c r="L45" s="61"/>
      <c r="M45" s="61">
        <v>430</v>
      </c>
      <c r="N45" s="62" t="s">
        <v>343</v>
      </c>
      <c r="O45" s="61"/>
    </row>
    <row r="46" spans="1:15" s="59" customFormat="1" ht="12" customHeight="1">
      <c r="A46" s="62">
        <v>194</v>
      </c>
      <c r="B46" s="62" t="s">
        <v>342</v>
      </c>
      <c r="C46" s="62"/>
      <c r="D46" s="61">
        <v>85</v>
      </c>
      <c r="E46" s="62" t="s">
        <v>341</v>
      </c>
      <c r="F46" s="62"/>
      <c r="G46" s="63"/>
      <c r="H46" s="63"/>
      <c r="I46" s="63"/>
      <c r="J46" s="61">
        <v>420</v>
      </c>
      <c r="K46" s="62" t="s">
        <v>340</v>
      </c>
      <c r="L46" s="61"/>
      <c r="M46" s="61">
        <v>498</v>
      </c>
      <c r="N46" s="62" t="s">
        <v>339</v>
      </c>
      <c r="O46" s="61"/>
    </row>
    <row r="47" spans="1:15" s="59" customFormat="1" ht="12" customHeight="1">
      <c r="A47" s="61">
        <v>73</v>
      </c>
      <c r="B47" s="62" t="s">
        <v>338</v>
      </c>
      <c r="C47" s="62"/>
      <c r="D47" s="61">
        <v>148</v>
      </c>
      <c r="E47" s="62" t="s">
        <v>337</v>
      </c>
      <c r="F47" s="62"/>
      <c r="G47" s="63"/>
      <c r="H47" s="63"/>
      <c r="I47" s="63"/>
      <c r="J47" s="61">
        <v>379</v>
      </c>
      <c r="K47" s="62" t="s">
        <v>336</v>
      </c>
      <c r="L47" s="62"/>
      <c r="M47" s="61">
        <v>458</v>
      </c>
      <c r="N47" s="62" t="s">
        <v>335</v>
      </c>
      <c r="O47" s="61"/>
    </row>
    <row r="48" spans="1:15" s="59" customFormat="1" ht="12" customHeight="1">
      <c r="A48" s="62">
        <v>209</v>
      </c>
      <c r="B48" s="62" t="s">
        <v>334</v>
      </c>
      <c r="C48" s="62"/>
      <c r="D48" s="61">
        <v>47</v>
      </c>
      <c r="E48" s="62" t="s">
        <v>333</v>
      </c>
      <c r="F48" s="62"/>
      <c r="G48" s="63"/>
      <c r="H48" s="63"/>
      <c r="I48" s="63"/>
      <c r="J48" s="61">
        <v>294</v>
      </c>
      <c r="K48" s="62" t="s">
        <v>332</v>
      </c>
      <c r="L48" s="61"/>
      <c r="M48" s="61">
        <v>316</v>
      </c>
      <c r="N48" s="62" t="s">
        <v>331</v>
      </c>
      <c r="O48" s="61"/>
    </row>
    <row r="49" spans="1:15" s="59" customFormat="1" ht="12" customHeight="1">
      <c r="A49" s="61">
        <v>44</v>
      </c>
      <c r="B49" s="62" t="s">
        <v>330</v>
      </c>
      <c r="C49" s="62"/>
      <c r="D49" s="61">
        <v>17</v>
      </c>
      <c r="E49" s="62" t="s">
        <v>329</v>
      </c>
      <c r="F49" s="62"/>
      <c r="G49" s="63"/>
      <c r="H49" s="63"/>
      <c r="I49" s="63"/>
      <c r="J49" s="61">
        <v>288</v>
      </c>
      <c r="K49" s="62" t="s">
        <v>328</v>
      </c>
      <c r="L49" s="61"/>
      <c r="M49" s="61">
        <v>366</v>
      </c>
      <c r="N49" s="62" t="s">
        <v>327</v>
      </c>
      <c r="O49" s="61"/>
    </row>
    <row r="50" spans="1:15" s="59" customFormat="1" ht="12" customHeight="1">
      <c r="A50" s="61">
        <v>66</v>
      </c>
      <c r="B50" s="62" t="s">
        <v>326</v>
      </c>
      <c r="C50" s="62"/>
      <c r="D50" s="61">
        <v>57</v>
      </c>
      <c r="E50" s="62" t="s">
        <v>325</v>
      </c>
      <c r="F50" s="62"/>
      <c r="G50" s="63"/>
      <c r="H50" s="63"/>
      <c r="I50" s="63"/>
      <c r="J50" s="61">
        <v>353</v>
      </c>
      <c r="K50" s="62" t="s">
        <v>324</v>
      </c>
      <c r="L50" s="61"/>
      <c r="M50" s="61">
        <v>427</v>
      </c>
      <c r="N50" s="62" t="s">
        <v>323</v>
      </c>
      <c r="O50" s="61"/>
    </row>
    <row r="51" spans="1:15" s="59" customFormat="1" ht="12" customHeight="1">
      <c r="A51" s="62">
        <v>138</v>
      </c>
      <c r="B51" s="61" t="s">
        <v>322</v>
      </c>
      <c r="C51" s="62"/>
      <c r="D51" s="61">
        <v>4</v>
      </c>
      <c r="E51" s="62" t="s">
        <v>312</v>
      </c>
      <c r="F51" s="62"/>
      <c r="G51" s="63"/>
      <c r="H51" s="63"/>
      <c r="I51" s="63"/>
      <c r="J51" s="61">
        <v>416</v>
      </c>
      <c r="K51" s="62" t="s">
        <v>321</v>
      </c>
      <c r="L51" s="62"/>
      <c r="M51" s="61">
        <v>370</v>
      </c>
      <c r="N51" s="62" t="s">
        <v>320</v>
      </c>
      <c r="O51" s="61"/>
    </row>
    <row r="52" spans="1:15" s="59" customFormat="1" ht="12" customHeight="1">
      <c r="A52" s="62">
        <v>163</v>
      </c>
      <c r="B52" s="62" t="s">
        <v>319</v>
      </c>
      <c r="C52" s="62"/>
      <c r="D52" s="61">
        <v>60</v>
      </c>
      <c r="E52" s="62" t="s">
        <v>318</v>
      </c>
      <c r="F52" s="62"/>
      <c r="G52" s="63"/>
      <c r="H52" s="63"/>
      <c r="I52" s="63"/>
      <c r="J52" s="61">
        <v>478</v>
      </c>
      <c r="K52" s="62" t="s">
        <v>317</v>
      </c>
      <c r="L52" s="62"/>
      <c r="M52" s="61">
        <v>305</v>
      </c>
      <c r="N52" s="62" t="s">
        <v>316</v>
      </c>
      <c r="O52" s="61"/>
    </row>
    <row r="53" spans="1:15" s="59" customFormat="1" ht="12" customHeight="1">
      <c r="A53" s="62">
        <v>161</v>
      </c>
      <c r="B53" s="62" t="s">
        <v>315</v>
      </c>
      <c r="C53" s="62"/>
      <c r="D53" s="62">
        <v>182</v>
      </c>
      <c r="E53" s="62" t="s">
        <v>314</v>
      </c>
      <c r="F53" s="62"/>
      <c r="G53" s="63"/>
      <c r="H53" s="63"/>
      <c r="I53" s="63"/>
      <c r="J53" s="61">
        <v>300</v>
      </c>
      <c r="K53" s="62" t="s">
        <v>313</v>
      </c>
      <c r="L53" s="61"/>
      <c r="M53" s="61">
        <v>270</v>
      </c>
      <c r="N53" s="62" t="s">
        <v>312</v>
      </c>
      <c r="O53" s="61"/>
    </row>
    <row r="54" spans="1:15" s="59" customFormat="1" ht="12" customHeight="1">
      <c r="A54" s="61">
        <v>23</v>
      </c>
      <c r="B54" s="62" t="s">
        <v>311</v>
      </c>
      <c r="C54" s="62"/>
      <c r="D54" s="62">
        <v>154</v>
      </c>
      <c r="E54" s="62" t="s">
        <v>310</v>
      </c>
      <c r="F54" s="62"/>
      <c r="G54" s="63"/>
      <c r="H54" s="63"/>
      <c r="I54" s="63"/>
      <c r="J54" s="61">
        <v>277</v>
      </c>
      <c r="K54" s="62" t="s">
        <v>309</v>
      </c>
      <c r="L54" s="62"/>
      <c r="M54" s="61">
        <v>313</v>
      </c>
      <c r="N54" s="62" t="s">
        <v>308</v>
      </c>
      <c r="O54" s="61"/>
    </row>
    <row r="55" spans="1:15" s="59" customFormat="1" ht="12" customHeight="1">
      <c r="A55" s="62">
        <v>189</v>
      </c>
      <c r="B55" s="62" t="s">
        <v>307</v>
      </c>
      <c r="C55" s="62"/>
      <c r="D55" s="62">
        <v>131</v>
      </c>
      <c r="E55" s="62" t="s">
        <v>306</v>
      </c>
      <c r="F55" s="62"/>
      <c r="G55" s="63"/>
      <c r="H55" s="63"/>
      <c r="I55" s="63"/>
      <c r="J55" s="61">
        <v>424</v>
      </c>
      <c r="K55" s="62" t="s">
        <v>305</v>
      </c>
      <c r="L55" s="62"/>
      <c r="M55" s="61">
        <v>394</v>
      </c>
      <c r="N55" s="62" t="s">
        <v>304</v>
      </c>
      <c r="O55" s="61"/>
    </row>
    <row r="56" spans="1:15" s="59" customFormat="1" ht="12" customHeight="1">
      <c r="A56" s="62">
        <v>178</v>
      </c>
      <c r="B56" s="62" t="s">
        <v>303</v>
      </c>
      <c r="C56" s="62"/>
      <c r="D56" s="61">
        <v>88</v>
      </c>
      <c r="E56" s="62" t="s">
        <v>302</v>
      </c>
      <c r="F56" s="62"/>
      <c r="G56" s="63"/>
      <c r="H56" s="63"/>
      <c r="I56" s="63"/>
      <c r="J56" s="61">
        <v>400</v>
      </c>
      <c r="K56" s="62" t="s">
        <v>301</v>
      </c>
      <c r="L56" s="62"/>
      <c r="M56" s="61">
        <v>355</v>
      </c>
      <c r="N56" s="62" t="s">
        <v>300</v>
      </c>
      <c r="O56" s="61"/>
    </row>
    <row r="57" spans="1:15" s="59" customFormat="1" ht="12" customHeight="1">
      <c r="A57" s="61">
        <v>108</v>
      </c>
      <c r="B57" s="62" t="s">
        <v>299</v>
      </c>
      <c r="C57" s="62"/>
      <c r="D57" s="61">
        <v>196</v>
      </c>
      <c r="E57" s="62" t="s">
        <v>298</v>
      </c>
      <c r="F57" s="62"/>
      <c r="G57" s="63"/>
      <c r="H57" s="63"/>
      <c r="I57" s="63"/>
      <c r="J57" s="61">
        <v>293</v>
      </c>
      <c r="K57" s="62" t="s">
        <v>297</v>
      </c>
      <c r="L57" s="62"/>
      <c r="M57" s="61">
        <v>399</v>
      </c>
      <c r="N57" s="62" t="s">
        <v>296</v>
      </c>
      <c r="O57" s="61"/>
    </row>
    <row r="58" spans="1:15" s="59" customFormat="1" ht="12" customHeight="1">
      <c r="A58" s="61">
        <v>79</v>
      </c>
      <c r="B58" s="62" t="s">
        <v>295</v>
      </c>
      <c r="C58" s="62"/>
      <c r="D58" s="62">
        <v>197</v>
      </c>
      <c r="E58" s="62" t="s">
        <v>294</v>
      </c>
      <c r="F58" s="62"/>
      <c r="G58" s="63"/>
      <c r="H58" s="63"/>
      <c r="I58" s="63"/>
      <c r="J58" s="61">
        <v>468</v>
      </c>
      <c r="K58" s="62" t="s">
        <v>293</v>
      </c>
      <c r="L58" s="62"/>
      <c r="M58" s="61">
        <v>398</v>
      </c>
      <c r="N58" s="62" t="s">
        <v>292</v>
      </c>
      <c r="O58" s="61"/>
    </row>
    <row r="59" spans="1:15" s="59" customFormat="1" ht="12" customHeight="1">
      <c r="A59" s="61">
        <v>15</v>
      </c>
      <c r="B59" s="62" t="s">
        <v>291</v>
      </c>
      <c r="C59" s="62"/>
      <c r="D59" s="62">
        <v>110</v>
      </c>
      <c r="E59" s="62" t="s">
        <v>290</v>
      </c>
      <c r="F59" s="62"/>
      <c r="G59" s="63"/>
      <c r="H59" s="63"/>
      <c r="I59" s="63"/>
      <c r="J59" s="61">
        <v>397</v>
      </c>
      <c r="K59" s="62" t="s">
        <v>289</v>
      </c>
      <c r="L59" s="62"/>
      <c r="M59" s="61">
        <v>286</v>
      </c>
      <c r="N59" s="62" t="s">
        <v>288</v>
      </c>
      <c r="O59" s="61"/>
    </row>
    <row r="60" spans="1:15" s="59" customFormat="1" ht="12" customHeight="1">
      <c r="A60" s="61">
        <v>74</v>
      </c>
      <c r="B60" s="62" t="s">
        <v>287</v>
      </c>
      <c r="C60" s="62"/>
      <c r="D60" s="61">
        <v>33</v>
      </c>
      <c r="E60" s="62" t="s">
        <v>286</v>
      </c>
      <c r="F60" s="62"/>
      <c r="G60" s="63"/>
      <c r="H60" s="63"/>
      <c r="I60" s="63"/>
      <c r="J60" s="61">
        <v>460</v>
      </c>
      <c r="K60" s="62" t="s">
        <v>285</v>
      </c>
      <c r="L60" s="62"/>
      <c r="M60" s="61">
        <v>389</v>
      </c>
      <c r="N60" s="62" t="s">
        <v>284</v>
      </c>
      <c r="O60" s="61"/>
    </row>
    <row r="61" spans="1:15" s="59" customFormat="1" ht="12" customHeight="1">
      <c r="A61" s="61">
        <v>58</v>
      </c>
      <c r="B61" s="62" t="s">
        <v>283</v>
      </c>
      <c r="C61" s="62"/>
      <c r="D61" s="61">
        <v>8</v>
      </c>
      <c r="E61" s="62" t="s">
        <v>279</v>
      </c>
      <c r="F61" s="62"/>
      <c r="G61" s="63"/>
      <c r="H61" s="63"/>
      <c r="I61" s="63"/>
      <c r="J61" s="61">
        <v>315</v>
      </c>
      <c r="K61" s="62" t="s">
        <v>282</v>
      </c>
      <c r="L61" s="62"/>
      <c r="M61" s="61">
        <v>486</v>
      </c>
      <c r="N61" s="62" t="s">
        <v>281</v>
      </c>
      <c r="O61" s="61"/>
    </row>
    <row r="62" spans="1:15" s="59" customFormat="1" ht="12" customHeight="1">
      <c r="A62" s="62">
        <v>126</v>
      </c>
      <c r="B62" s="62" t="s">
        <v>280</v>
      </c>
      <c r="C62" s="62"/>
      <c r="D62" s="61">
        <v>45</v>
      </c>
      <c r="E62" s="62" t="s">
        <v>279</v>
      </c>
      <c r="F62" s="62"/>
      <c r="G62" s="63"/>
      <c r="H62" s="63"/>
      <c r="I62" s="63"/>
      <c r="J62" s="61">
        <v>388</v>
      </c>
      <c r="K62" s="62" t="s">
        <v>278</v>
      </c>
      <c r="L62" s="62"/>
      <c r="M62" s="61">
        <v>301</v>
      </c>
      <c r="N62" s="62" t="s">
        <v>277</v>
      </c>
      <c r="O62" s="61"/>
    </row>
    <row r="63" spans="1:15" s="59" customFormat="1" ht="12" customHeight="1">
      <c r="A63" s="61">
        <v>16</v>
      </c>
      <c r="B63" s="62" t="s">
        <v>276</v>
      </c>
      <c r="C63" s="62"/>
      <c r="D63" s="61">
        <v>86</v>
      </c>
      <c r="E63" s="62" t="s">
        <v>275</v>
      </c>
      <c r="F63" s="62"/>
      <c r="G63" s="63"/>
      <c r="H63" s="63"/>
      <c r="I63" s="63"/>
      <c r="J63" s="61">
        <v>308</v>
      </c>
      <c r="K63" s="62" t="s">
        <v>274</v>
      </c>
      <c r="L63" s="62"/>
      <c r="M63" s="61">
        <v>469</v>
      </c>
      <c r="N63" s="62" t="s">
        <v>273</v>
      </c>
      <c r="O63" s="61"/>
    </row>
    <row r="64" spans="1:15" s="59" customFormat="1" ht="12" customHeight="1">
      <c r="A64" s="62">
        <v>206</v>
      </c>
      <c r="B64" s="62" t="s">
        <v>272</v>
      </c>
      <c r="C64" s="62"/>
      <c r="D64" s="61">
        <v>48</v>
      </c>
      <c r="E64" s="62" t="s">
        <v>271</v>
      </c>
      <c r="F64" s="62"/>
      <c r="G64" s="63"/>
      <c r="H64" s="63"/>
      <c r="I64" s="63"/>
      <c r="J64" s="61">
        <v>310</v>
      </c>
      <c r="K64" s="62" t="s">
        <v>270</v>
      </c>
      <c r="L64" s="62"/>
      <c r="M64" s="61">
        <v>490</v>
      </c>
      <c r="N64" s="62" t="s">
        <v>269</v>
      </c>
      <c r="O64" s="61"/>
    </row>
    <row r="65" spans="1:15" s="59" customFormat="1" ht="12" customHeight="1">
      <c r="A65" s="62">
        <v>145</v>
      </c>
      <c r="B65" s="62" t="s">
        <v>268</v>
      </c>
      <c r="C65" s="62"/>
      <c r="D65" s="61">
        <v>90</v>
      </c>
      <c r="E65" s="62" t="s">
        <v>267</v>
      </c>
      <c r="F65" s="62"/>
      <c r="G65" s="63"/>
      <c r="H65" s="63"/>
      <c r="I65" s="63"/>
      <c r="J65" s="61">
        <v>356</v>
      </c>
      <c r="K65" s="62" t="s">
        <v>266</v>
      </c>
      <c r="L65" s="62"/>
      <c r="M65" s="61">
        <v>322</v>
      </c>
      <c r="N65" s="62" t="s">
        <v>265</v>
      </c>
      <c r="O65" s="61"/>
    </row>
    <row r="66" spans="1:15" s="59" customFormat="1" ht="12" customHeight="1">
      <c r="A66" s="61">
        <v>164</v>
      </c>
      <c r="B66" s="62" t="s">
        <v>264</v>
      </c>
      <c r="C66" s="62"/>
      <c r="D66" s="62">
        <v>105</v>
      </c>
      <c r="E66" s="62" t="s">
        <v>263</v>
      </c>
      <c r="F66" s="62"/>
      <c r="G66" s="63"/>
      <c r="H66" s="63"/>
      <c r="I66" s="63"/>
      <c r="J66" s="61">
        <v>281</v>
      </c>
      <c r="K66" s="62" t="s">
        <v>262</v>
      </c>
      <c r="L66" s="61"/>
      <c r="M66" s="61">
        <v>471</v>
      </c>
      <c r="N66" s="62" t="s">
        <v>261</v>
      </c>
      <c r="O66" s="61"/>
    </row>
    <row r="67" spans="1:15" s="59" customFormat="1" ht="12" customHeight="1">
      <c r="A67" s="62">
        <v>113</v>
      </c>
      <c r="B67" s="62" t="s">
        <v>260</v>
      </c>
      <c r="C67" s="62"/>
      <c r="D67" s="62">
        <v>201</v>
      </c>
      <c r="E67" s="62" t="s">
        <v>259</v>
      </c>
      <c r="F67" s="62"/>
      <c r="G67" s="61">
        <v>266</v>
      </c>
      <c r="H67" s="62" t="s">
        <v>258</v>
      </c>
      <c r="I67" s="62"/>
      <c r="J67" s="61">
        <v>307</v>
      </c>
      <c r="K67" s="62" t="s">
        <v>257</v>
      </c>
      <c r="L67" s="62"/>
      <c r="M67" s="61">
        <v>418</v>
      </c>
      <c r="N67" s="62" t="s">
        <v>256</v>
      </c>
      <c r="O67" s="61"/>
    </row>
    <row r="68" spans="1:15" s="59" customFormat="1" ht="12" customHeight="1">
      <c r="A68" s="62">
        <v>101</v>
      </c>
      <c r="B68" s="62" t="s">
        <v>255</v>
      </c>
      <c r="C68" s="62"/>
      <c r="D68" s="61">
        <v>81</v>
      </c>
      <c r="E68" s="62" t="s">
        <v>254</v>
      </c>
      <c r="F68" s="62"/>
      <c r="G68" s="61">
        <v>298</v>
      </c>
      <c r="H68" s="61" t="s">
        <v>253</v>
      </c>
      <c r="I68" s="61"/>
      <c r="J68" s="61">
        <v>422</v>
      </c>
      <c r="K68" s="62" t="s">
        <v>252</v>
      </c>
      <c r="L68" s="62"/>
      <c r="M68" s="61">
        <v>457</v>
      </c>
      <c r="N68" s="62" t="s">
        <v>251</v>
      </c>
      <c r="O68" s="61"/>
    </row>
    <row r="69" spans="1:15" s="59" customFormat="1" ht="12" customHeight="1">
      <c r="A69" s="61">
        <v>64</v>
      </c>
      <c r="B69" s="62" t="s">
        <v>250</v>
      </c>
      <c r="C69" s="62"/>
      <c r="D69" s="61">
        <v>82</v>
      </c>
      <c r="E69" s="62" t="s">
        <v>249</v>
      </c>
      <c r="F69" s="62"/>
      <c r="G69" s="61">
        <v>282</v>
      </c>
      <c r="H69" s="62" t="s">
        <v>248</v>
      </c>
      <c r="I69" s="62"/>
      <c r="J69" s="61">
        <v>359</v>
      </c>
      <c r="K69" s="62" t="s">
        <v>247</v>
      </c>
      <c r="L69" s="61"/>
      <c r="M69" s="61">
        <v>289</v>
      </c>
      <c r="N69" s="62" t="s">
        <v>246</v>
      </c>
      <c r="O69" s="61"/>
    </row>
    <row r="70" spans="1:15" s="59" customFormat="1" ht="12" customHeight="1">
      <c r="A70" s="61">
        <v>46</v>
      </c>
      <c r="B70" s="62" t="s">
        <v>245</v>
      </c>
      <c r="C70" s="62"/>
      <c r="D70" s="61">
        <v>11</v>
      </c>
      <c r="E70" s="62" t="s">
        <v>244</v>
      </c>
      <c r="F70" s="62"/>
      <c r="G70" s="61">
        <v>304</v>
      </c>
      <c r="H70" s="62" t="s">
        <v>243</v>
      </c>
      <c r="I70" s="62"/>
      <c r="J70" s="61">
        <v>350</v>
      </c>
      <c r="K70" s="62" t="s">
        <v>242</v>
      </c>
      <c r="L70" s="62"/>
      <c r="M70" s="61">
        <v>326</v>
      </c>
      <c r="N70" s="62" t="s">
        <v>241</v>
      </c>
      <c r="O70" s="61"/>
    </row>
    <row r="71" spans="1:15" s="59" customFormat="1" ht="12" customHeight="1">
      <c r="A71" s="61">
        <v>204</v>
      </c>
      <c r="B71" s="62" t="s">
        <v>120</v>
      </c>
      <c r="C71" s="62"/>
      <c r="D71" s="61">
        <v>36</v>
      </c>
      <c r="E71" s="62" t="s">
        <v>240</v>
      </c>
      <c r="F71" s="62"/>
      <c r="G71" s="61">
        <v>278</v>
      </c>
      <c r="H71" s="61" t="s">
        <v>239</v>
      </c>
      <c r="I71" s="62"/>
      <c r="J71" s="61">
        <v>303</v>
      </c>
      <c r="K71" s="62" t="s">
        <v>238</v>
      </c>
      <c r="L71" s="62"/>
      <c r="M71" s="61">
        <v>402</v>
      </c>
      <c r="N71" s="62" t="s">
        <v>237</v>
      </c>
      <c r="O71" s="61"/>
    </row>
    <row r="72" spans="1:15" s="59" customFormat="1" ht="12" customHeight="1">
      <c r="A72" s="62">
        <v>109</v>
      </c>
      <c r="B72" s="62" t="s">
        <v>236</v>
      </c>
      <c r="C72" s="62"/>
      <c r="D72" s="61">
        <v>98</v>
      </c>
      <c r="E72" s="62" t="s">
        <v>235</v>
      </c>
      <c r="F72" s="62"/>
      <c r="G72" s="61">
        <v>475</v>
      </c>
      <c r="H72" s="61" t="s">
        <v>234</v>
      </c>
      <c r="I72" s="61"/>
      <c r="J72" s="61">
        <v>493</v>
      </c>
      <c r="K72" s="62" t="s">
        <v>233</v>
      </c>
      <c r="L72" s="61"/>
      <c r="M72" s="61">
        <v>401</v>
      </c>
      <c r="N72" s="62" t="s">
        <v>232</v>
      </c>
      <c r="O72" s="61"/>
    </row>
    <row r="73" spans="1:15" s="59" customFormat="1" ht="12" customHeight="1">
      <c r="A73" s="62">
        <v>198</v>
      </c>
      <c r="B73" s="62" t="s">
        <v>231</v>
      </c>
      <c r="C73" s="62"/>
      <c r="D73" s="61">
        <v>12</v>
      </c>
      <c r="E73" s="62" t="s">
        <v>230</v>
      </c>
      <c r="F73" s="62"/>
      <c r="G73" s="61">
        <v>476</v>
      </c>
      <c r="H73" s="61" t="s">
        <v>229</v>
      </c>
      <c r="I73" s="61"/>
      <c r="J73" s="61">
        <v>489</v>
      </c>
      <c r="K73" s="62" t="s">
        <v>228</v>
      </c>
      <c r="L73" s="61"/>
      <c r="M73" s="61">
        <v>455</v>
      </c>
      <c r="N73" s="62" t="s">
        <v>227</v>
      </c>
      <c r="O73" s="61"/>
    </row>
    <row r="74" spans="1:15" s="59" customFormat="1" ht="12" customHeight="1">
      <c r="A74" s="62">
        <v>151</v>
      </c>
      <c r="B74" s="62" t="s">
        <v>226</v>
      </c>
      <c r="C74" s="62"/>
      <c r="D74" s="62">
        <v>103</v>
      </c>
      <c r="E74" s="62" t="s">
        <v>225</v>
      </c>
      <c r="F74" s="62"/>
      <c r="G74" s="61">
        <v>474</v>
      </c>
      <c r="H74" s="62" t="s">
        <v>224</v>
      </c>
      <c r="I74" s="62"/>
      <c r="J74" s="61">
        <v>482</v>
      </c>
      <c r="K74" s="62" t="s">
        <v>223</v>
      </c>
      <c r="L74" s="61"/>
      <c r="M74" s="61">
        <v>364</v>
      </c>
      <c r="N74" s="62" t="s">
        <v>222</v>
      </c>
      <c r="O74" s="61"/>
    </row>
    <row r="75" spans="1:15" s="59" customFormat="1" ht="12" customHeight="1">
      <c r="A75" s="61">
        <v>38</v>
      </c>
      <c r="B75" s="62" t="s">
        <v>221</v>
      </c>
      <c r="C75" s="62"/>
      <c r="D75" s="61">
        <v>116</v>
      </c>
      <c r="E75" s="62" t="s">
        <v>220</v>
      </c>
      <c r="F75" s="62"/>
      <c r="G75" s="61">
        <v>271</v>
      </c>
      <c r="H75" s="61" t="s">
        <v>219</v>
      </c>
      <c r="I75" s="62"/>
      <c r="J75" s="61">
        <v>483</v>
      </c>
      <c r="K75" s="62" t="s">
        <v>218</v>
      </c>
      <c r="L75" s="61"/>
      <c r="M75" s="61">
        <v>338</v>
      </c>
      <c r="N75" s="62" t="s">
        <v>217</v>
      </c>
      <c r="O75" s="61"/>
    </row>
    <row r="76" spans="1:15" s="59" customFormat="1" ht="12" customHeight="1">
      <c r="A76" s="61">
        <v>49</v>
      </c>
      <c r="B76" s="62" t="s">
        <v>216</v>
      </c>
      <c r="C76" s="62"/>
      <c r="D76" s="62">
        <v>121</v>
      </c>
      <c r="E76" s="62" t="s">
        <v>215</v>
      </c>
      <c r="F76" s="62"/>
      <c r="G76" s="61">
        <v>480</v>
      </c>
      <c r="H76" s="61" t="s">
        <v>214</v>
      </c>
      <c r="I76" s="62"/>
      <c r="J76" s="61">
        <v>432</v>
      </c>
      <c r="K76" s="62" t="s">
        <v>213</v>
      </c>
      <c r="L76" s="61"/>
      <c r="M76" s="61">
        <v>342</v>
      </c>
      <c r="N76" s="62" t="s">
        <v>212</v>
      </c>
      <c r="O76" s="61"/>
    </row>
    <row r="77" spans="1:15" s="59" customFormat="1" ht="12" customHeight="1">
      <c r="A77" s="62">
        <v>155</v>
      </c>
      <c r="B77" s="62" t="s">
        <v>211</v>
      </c>
      <c r="C77" s="62"/>
      <c r="D77" s="61">
        <v>6</v>
      </c>
      <c r="E77" s="62" t="s">
        <v>210</v>
      </c>
      <c r="F77" s="62"/>
      <c r="G77" s="61">
        <v>375</v>
      </c>
      <c r="H77" s="61" t="s">
        <v>209</v>
      </c>
      <c r="I77" s="62"/>
      <c r="J77" s="61">
        <v>438</v>
      </c>
      <c r="K77" s="62" t="s">
        <v>208</v>
      </c>
      <c r="L77" s="62"/>
      <c r="M77" s="61">
        <v>312</v>
      </c>
      <c r="N77" s="62" t="s">
        <v>207</v>
      </c>
      <c r="O77" s="61"/>
    </row>
    <row r="78" spans="1:15" s="59" customFormat="1" ht="12" customHeight="1">
      <c r="A78" s="61">
        <v>55</v>
      </c>
      <c r="B78" s="62" t="s">
        <v>206</v>
      </c>
      <c r="C78" s="62"/>
      <c r="D78" s="62">
        <v>149</v>
      </c>
      <c r="E78" s="62" t="s">
        <v>205</v>
      </c>
      <c r="F78" s="62"/>
      <c r="G78" s="61">
        <v>415</v>
      </c>
      <c r="H78" s="61" t="s">
        <v>204</v>
      </c>
      <c r="I78" s="62"/>
      <c r="J78" s="61">
        <v>296</v>
      </c>
      <c r="K78" s="62" t="s">
        <v>203</v>
      </c>
      <c r="L78" s="62"/>
      <c r="M78" s="61">
        <v>273</v>
      </c>
      <c r="N78" s="62" t="s">
        <v>202</v>
      </c>
      <c r="O78" s="61"/>
    </row>
    <row r="79" spans="1:15" s="59" customFormat="1" ht="12" customHeight="1">
      <c r="A79" s="61">
        <v>51</v>
      </c>
      <c r="B79" s="62" t="s">
        <v>201</v>
      </c>
      <c r="C79" s="62"/>
      <c r="D79" s="61">
        <v>75</v>
      </c>
      <c r="E79" s="62" t="s">
        <v>200</v>
      </c>
      <c r="F79" s="62"/>
      <c r="G79" s="61">
        <v>463</v>
      </c>
      <c r="H79" s="61" t="s">
        <v>199</v>
      </c>
      <c r="I79" s="61"/>
      <c r="J79" s="61">
        <v>444</v>
      </c>
      <c r="K79" s="62" t="s">
        <v>198</v>
      </c>
      <c r="L79" s="62"/>
      <c r="M79" s="61">
        <v>464</v>
      </c>
      <c r="N79" s="62" t="s">
        <v>197</v>
      </c>
      <c r="O79" s="61"/>
    </row>
    <row r="80" spans="1:15" s="59" customFormat="1" ht="12" customHeight="1">
      <c r="A80" s="62">
        <v>214</v>
      </c>
      <c r="B80" s="62" t="s">
        <v>196</v>
      </c>
      <c r="C80" s="62"/>
      <c r="D80" s="61">
        <v>29</v>
      </c>
      <c r="E80" s="62" t="s">
        <v>195</v>
      </c>
      <c r="F80" s="62"/>
      <c r="G80" s="61">
        <v>374</v>
      </c>
      <c r="H80" s="61" t="s">
        <v>194</v>
      </c>
      <c r="I80" s="62"/>
      <c r="J80" s="61">
        <v>268</v>
      </c>
      <c r="K80" s="62" t="s">
        <v>193</v>
      </c>
      <c r="L80" s="62"/>
      <c r="M80" s="61">
        <v>391</v>
      </c>
      <c r="N80" s="62" t="s">
        <v>192</v>
      </c>
      <c r="O80" s="61"/>
    </row>
    <row r="81" spans="1:15" s="59" customFormat="1" ht="12" customHeight="1">
      <c r="A81" s="61">
        <v>63</v>
      </c>
      <c r="B81" s="62" t="s">
        <v>191</v>
      </c>
      <c r="C81" s="62"/>
      <c r="D81" s="61">
        <v>96</v>
      </c>
      <c r="E81" s="62" t="s">
        <v>190</v>
      </c>
      <c r="F81" s="62"/>
      <c r="G81" s="61">
        <v>481</v>
      </c>
      <c r="H81" s="61" t="s">
        <v>189</v>
      </c>
      <c r="I81" s="62"/>
      <c r="J81" s="61">
        <v>404</v>
      </c>
      <c r="K81" s="62" t="s">
        <v>188</v>
      </c>
      <c r="L81" s="61"/>
      <c r="M81" s="61">
        <v>385</v>
      </c>
      <c r="N81" s="62" t="s">
        <v>187</v>
      </c>
      <c r="O81" s="61"/>
    </row>
    <row r="82" spans="1:15" s="59" customFormat="1" ht="12" customHeight="1">
      <c r="A82" s="61">
        <v>152</v>
      </c>
      <c r="B82" s="62" t="s">
        <v>186</v>
      </c>
      <c r="C82" s="62"/>
      <c r="D82" s="61">
        <v>200</v>
      </c>
      <c r="E82" s="62" t="s">
        <v>185</v>
      </c>
      <c r="F82" s="62"/>
      <c r="G82" s="61">
        <v>365</v>
      </c>
      <c r="H82" s="61" t="s">
        <v>184</v>
      </c>
      <c r="I82" s="62"/>
      <c r="J82" s="61">
        <v>314</v>
      </c>
      <c r="K82" s="62" t="s">
        <v>183</v>
      </c>
      <c r="L82" s="61"/>
      <c r="M82" s="61">
        <v>279</v>
      </c>
      <c r="N82" s="62" t="s">
        <v>182</v>
      </c>
      <c r="O82" s="61"/>
    </row>
    <row r="83" spans="1:15" s="59" customFormat="1" ht="12" customHeight="1">
      <c r="A83" s="62">
        <v>171</v>
      </c>
      <c r="B83" s="62" t="s">
        <v>181</v>
      </c>
      <c r="C83" s="62"/>
      <c r="D83" s="61">
        <v>140</v>
      </c>
      <c r="E83" s="61" t="s">
        <v>180</v>
      </c>
      <c r="F83" s="62"/>
      <c r="G83" s="61">
        <v>272</v>
      </c>
      <c r="H83" s="61" t="s">
        <v>179</v>
      </c>
      <c r="I83" s="62"/>
      <c r="J83" s="61">
        <v>403</v>
      </c>
      <c r="K83" s="62" t="s">
        <v>178</v>
      </c>
      <c r="L83" s="61"/>
      <c r="M83" s="61">
        <v>467</v>
      </c>
      <c r="N83" s="62" t="s">
        <v>177</v>
      </c>
      <c r="O83" s="61"/>
    </row>
    <row r="84" spans="1:15" s="59" customFormat="1" ht="12" customHeight="1">
      <c r="A84" s="62">
        <v>169</v>
      </c>
      <c r="B84" s="62" t="s">
        <v>176</v>
      </c>
      <c r="C84" s="62"/>
      <c r="D84" s="62">
        <v>211</v>
      </c>
      <c r="E84" s="62" t="s">
        <v>175</v>
      </c>
      <c r="F84" s="62"/>
      <c r="G84" s="61">
        <v>442</v>
      </c>
      <c r="H84" s="61" t="s">
        <v>174</v>
      </c>
      <c r="I84" s="62"/>
      <c r="J84" s="61">
        <v>465</v>
      </c>
      <c r="K84" s="62" t="s">
        <v>173</v>
      </c>
      <c r="L84" s="61"/>
      <c r="M84" s="61">
        <v>421</v>
      </c>
      <c r="N84" s="62" t="s">
        <v>172</v>
      </c>
      <c r="O84" s="61"/>
    </row>
    <row r="85" spans="1:15" s="59" customFormat="1" ht="12" customHeight="1">
      <c r="A85" s="62">
        <v>170</v>
      </c>
      <c r="B85" s="62" t="s">
        <v>171</v>
      </c>
      <c r="C85" s="62"/>
      <c r="D85" s="62">
        <v>162</v>
      </c>
      <c r="E85" s="62" t="s">
        <v>170</v>
      </c>
      <c r="F85" s="62"/>
      <c r="G85" s="61">
        <v>318</v>
      </c>
      <c r="H85" s="61" t="s">
        <v>169</v>
      </c>
      <c r="I85" s="62"/>
      <c r="J85" s="61">
        <v>494</v>
      </c>
      <c r="K85" s="62" t="s">
        <v>168</v>
      </c>
      <c r="L85" s="61"/>
      <c r="M85" s="61">
        <v>331</v>
      </c>
      <c r="N85" s="62" t="s">
        <v>167</v>
      </c>
      <c r="O85" s="61"/>
    </row>
    <row r="86" spans="1:15" s="59" customFormat="1" ht="12" customHeight="1">
      <c r="A86" s="62">
        <v>207</v>
      </c>
      <c r="B86" s="62" t="s">
        <v>166</v>
      </c>
      <c r="C86" s="62"/>
      <c r="D86" s="62">
        <v>202</v>
      </c>
      <c r="E86" s="62" t="s">
        <v>165</v>
      </c>
      <c r="F86" s="62"/>
      <c r="G86" s="61">
        <v>488</v>
      </c>
      <c r="H86" s="61" t="s">
        <v>164</v>
      </c>
      <c r="I86" s="62"/>
      <c r="J86" s="61">
        <v>306</v>
      </c>
      <c r="K86" s="62" t="s">
        <v>163</v>
      </c>
      <c r="L86" s="62"/>
      <c r="M86" s="61">
        <v>495</v>
      </c>
      <c r="N86" s="62" t="s">
        <v>162</v>
      </c>
      <c r="O86" s="61"/>
    </row>
    <row r="87" spans="1:15" s="59" customFormat="1" ht="12" customHeight="1">
      <c r="A87" s="61">
        <v>52</v>
      </c>
      <c r="B87" s="62" t="s">
        <v>161</v>
      </c>
      <c r="C87" s="62"/>
      <c r="D87" s="61">
        <v>124</v>
      </c>
      <c r="E87" s="62" t="s">
        <v>160</v>
      </c>
      <c r="F87" s="62"/>
      <c r="G87" s="61">
        <v>491</v>
      </c>
      <c r="H87" s="61" t="s">
        <v>159</v>
      </c>
      <c r="I87" s="62"/>
      <c r="J87" s="61">
        <v>447</v>
      </c>
      <c r="K87" s="62" t="s">
        <v>158</v>
      </c>
      <c r="L87" s="62"/>
      <c r="M87" s="61">
        <v>456</v>
      </c>
      <c r="N87" s="62" t="s">
        <v>157</v>
      </c>
      <c r="O87" s="61"/>
    </row>
    <row r="88" spans="1:15" s="59" customFormat="1" ht="12" customHeight="1">
      <c r="A88" s="62">
        <v>218</v>
      </c>
      <c r="B88" s="62" t="s">
        <v>156</v>
      </c>
      <c r="C88" s="62"/>
      <c r="D88" s="62">
        <v>191</v>
      </c>
      <c r="E88" s="62" t="s">
        <v>155</v>
      </c>
      <c r="F88" s="62"/>
      <c r="G88" s="61">
        <v>485</v>
      </c>
      <c r="H88" s="61" t="s">
        <v>154</v>
      </c>
      <c r="I88" s="62"/>
      <c r="J88" s="61">
        <v>405</v>
      </c>
      <c r="K88" s="62" t="s">
        <v>153</v>
      </c>
      <c r="L88" s="62"/>
      <c r="M88" s="61">
        <v>276</v>
      </c>
      <c r="N88" s="62" t="s">
        <v>152</v>
      </c>
      <c r="O88" s="61"/>
    </row>
    <row r="89" spans="1:15" s="59" customFormat="1" ht="12" customHeight="1">
      <c r="A89" s="61">
        <v>216</v>
      </c>
      <c r="B89" s="62" t="s">
        <v>151</v>
      </c>
      <c r="C89" s="62"/>
      <c r="D89" s="61">
        <v>7</v>
      </c>
      <c r="E89" s="62" t="s">
        <v>150</v>
      </c>
      <c r="F89" s="62"/>
      <c r="G89" s="61">
        <v>381</v>
      </c>
      <c r="H89" s="61" t="s">
        <v>149</v>
      </c>
      <c r="I89" s="62"/>
      <c r="J89" s="61">
        <v>445</v>
      </c>
      <c r="K89" s="62" t="s">
        <v>148</v>
      </c>
      <c r="L89" s="62"/>
      <c r="M89" s="61">
        <v>426</v>
      </c>
      <c r="N89" s="62" t="s">
        <v>147</v>
      </c>
      <c r="O89" s="61"/>
    </row>
    <row r="90" spans="1:15" s="59" customFormat="1" ht="12" customHeight="1">
      <c r="A90" s="62">
        <v>143</v>
      </c>
      <c r="B90" s="62" t="s">
        <v>146</v>
      </c>
      <c r="C90" s="62"/>
      <c r="D90" s="61">
        <v>112</v>
      </c>
      <c r="E90" s="62" t="s">
        <v>145</v>
      </c>
      <c r="F90" s="62"/>
      <c r="G90" s="61">
        <v>409</v>
      </c>
      <c r="H90" s="61" t="s">
        <v>144</v>
      </c>
      <c r="I90" s="62"/>
      <c r="J90" s="61">
        <v>284</v>
      </c>
      <c r="K90" s="62" t="s">
        <v>143</v>
      </c>
      <c r="L90" s="62"/>
      <c r="M90" s="61">
        <v>387</v>
      </c>
      <c r="N90" s="62" t="s">
        <v>142</v>
      </c>
      <c r="O90" s="61"/>
    </row>
    <row r="91" spans="1:15" s="59" customFormat="1" ht="12" customHeight="1">
      <c r="A91" s="62">
        <v>187</v>
      </c>
      <c r="B91" s="62" t="s">
        <v>141</v>
      </c>
      <c r="C91" s="62"/>
      <c r="D91" s="62">
        <v>217</v>
      </c>
      <c r="E91" s="62" t="s">
        <v>140</v>
      </c>
      <c r="F91" s="62"/>
      <c r="G91" s="61">
        <v>411</v>
      </c>
      <c r="H91" s="61" t="s">
        <v>139</v>
      </c>
      <c r="I91" s="62"/>
      <c r="J91" s="61">
        <v>285</v>
      </c>
      <c r="K91" s="62" t="s">
        <v>138</v>
      </c>
      <c r="L91" s="62"/>
      <c r="M91" s="61">
        <v>302</v>
      </c>
      <c r="N91" s="62" t="s">
        <v>137</v>
      </c>
      <c r="O91" s="61"/>
    </row>
    <row r="92" spans="1:15" s="59" customFormat="1" ht="12" customHeight="1">
      <c r="A92" s="62">
        <v>167</v>
      </c>
      <c r="B92" s="62" t="s">
        <v>136</v>
      </c>
      <c r="C92" s="62"/>
      <c r="D92" s="61">
        <v>78</v>
      </c>
      <c r="E92" s="62" t="s">
        <v>135</v>
      </c>
      <c r="F92" s="62"/>
      <c r="G92" s="61">
        <v>408</v>
      </c>
      <c r="H92" s="61" t="s">
        <v>134</v>
      </c>
      <c r="I92" s="62"/>
      <c r="J92" s="61">
        <v>376</v>
      </c>
      <c r="K92" s="62" t="s">
        <v>133</v>
      </c>
      <c r="L92" s="62"/>
      <c r="M92" s="61">
        <v>429</v>
      </c>
      <c r="N92" s="62" t="s">
        <v>132</v>
      </c>
      <c r="O92" s="61"/>
    </row>
    <row r="93" spans="1:15" s="59" customFormat="1" ht="12" customHeight="1">
      <c r="A93" s="61">
        <v>5</v>
      </c>
      <c r="B93" s="62" t="s">
        <v>128</v>
      </c>
      <c r="C93" s="62"/>
      <c r="D93" s="61">
        <v>104</v>
      </c>
      <c r="E93" s="62" t="s">
        <v>131</v>
      </c>
      <c r="F93" s="62"/>
      <c r="G93" s="61">
        <v>428</v>
      </c>
      <c r="H93" s="61" t="s">
        <v>130</v>
      </c>
      <c r="I93" s="61"/>
      <c r="J93" s="61">
        <v>453</v>
      </c>
      <c r="K93" s="62" t="s">
        <v>129</v>
      </c>
      <c r="L93" s="62"/>
      <c r="M93" s="61">
        <v>341</v>
      </c>
      <c r="N93" s="62" t="s">
        <v>124</v>
      </c>
      <c r="O93" s="61"/>
    </row>
    <row r="94" spans="1:15" s="59" customFormat="1" ht="12" customHeight="1">
      <c r="A94" s="61">
        <v>91</v>
      </c>
      <c r="B94" s="62" t="s">
        <v>128</v>
      </c>
      <c r="C94" s="62"/>
      <c r="D94" s="62">
        <v>118</v>
      </c>
      <c r="E94" s="62" t="s">
        <v>127</v>
      </c>
      <c r="F94" s="62"/>
      <c r="G94" s="61">
        <v>413</v>
      </c>
      <c r="H94" s="61" t="s">
        <v>126</v>
      </c>
      <c r="I94" s="62"/>
      <c r="J94" s="61">
        <v>280</v>
      </c>
      <c r="K94" s="62" t="s">
        <v>125</v>
      </c>
      <c r="L94" s="62"/>
      <c r="M94" s="61">
        <v>446</v>
      </c>
      <c r="N94" s="62" t="s">
        <v>124</v>
      </c>
      <c r="O94" s="61"/>
    </row>
    <row r="95" spans="1:15" s="59" customFormat="1" ht="12" customHeight="1">
      <c r="A95" s="61">
        <v>37</v>
      </c>
      <c r="B95" s="62" t="s">
        <v>123</v>
      </c>
      <c r="C95" s="62"/>
      <c r="D95" s="62">
        <v>111</v>
      </c>
      <c r="E95" s="62" t="s">
        <v>122</v>
      </c>
      <c r="F95" s="62"/>
      <c r="G95" s="61">
        <v>437</v>
      </c>
      <c r="H95" s="61" t="s">
        <v>121</v>
      </c>
      <c r="I95" s="62"/>
      <c r="J95" s="61">
        <v>358</v>
      </c>
      <c r="K95" s="62" t="s">
        <v>120</v>
      </c>
      <c r="L95" s="62"/>
      <c r="M95" s="61">
        <v>378</v>
      </c>
      <c r="N95" s="62" t="s">
        <v>119</v>
      </c>
      <c r="O95" s="61"/>
    </row>
    <row r="96" spans="1:15" s="59" customFormat="1" ht="12" customHeight="1">
      <c r="A96" s="62">
        <v>117</v>
      </c>
      <c r="B96" s="62" t="s">
        <v>118</v>
      </c>
      <c r="C96" s="62"/>
      <c r="D96" s="62">
        <v>125</v>
      </c>
      <c r="E96" s="62" t="s">
        <v>117</v>
      </c>
      <c r="F96" s="62"/>
      <c r="G96" s="61">
        <v>454</v>
      </c>
      <c r="H96" s="61" t="s">
        <v>116</v>
      </c>
      <c r="I96" s="62"/>
      <c r="J96" s="61">
        <v>275</v>
      </c>
      <c r="K96" s="62" t="s">
        <v>111</v>
      </c>
      <c r="L96" s="62"/>
      <c r="M96" s="61">
        <v>329</v>
      </c>
      <c r="N96" s="62" t="s">
        <v>115</v>
      </c>
      <c r="O96" s="61"/>
    </row>
    <row r="97" spans="1:15" s="59" customFormat="1" ht="12" customHeight="1">
      <c r="A97" s="61">
        <v>40</v>
      </c>
      <c r="B97" s="62" t="s">
        <v>114</v>
      </c>
      <c r="C97" s="62"/>
      <c r="D97" s="61">
        <v>43</v>
      </c>
      <c r="E97" s="62" t="s">
        <v>113</v>
      </c>
      <c r="F97" s="62"/>
      <c r="G97" s="61">
        <v>412</v>
      </c>
      <c r="H97" s="61" t="s">
        <v>112</v>
      </c>
      <c r="I97" s="62"/>
      <c r="J97" s="61">
        <v>386</v>
      </c>
      <c r="K97" s="62" t="s">
        <v>111</v>
      </c>
      <c r="L97" s="61"/>
      <c r="M97" s="61">
        <v>410</v>
      </c>
      <c r="N97" s="62" t="s">
        <v>110</v>
      </c>
      <c r="O97" s="61"/>
    </row>
    <row r="98" spans="1:15" s="59" customFormat="1" ht="12" customHeight="1">
      <c r="A98" s="61">
        <v>50</v>
      </c>
      <c r="B98" s="62" t="s">
        <v>109</v>
      </c>
      <c r="C98" s="62"/>
      <c r="D98" s="61">
        <v>99</v>
      </c>
      <c r="E98" s="62" t="s">
        <v>108</v>
      </c>
      <c r="F98" s="62"/>
      <c r="G98" s="61">
        <v>406</v>
      </c>
      <c r="H98" s="61" t="s">
        <v>103</v>
      </c>
      <c r="I98" s="62"/>
      <c r="J98" s="61">
        <v>269</v>
      </c>
      <c r="K98" s="62" t="s">
        <v>107</v>
      </c>
      <c r="L98" s="62"/>
      <c r="M98" s="61">
        <v>362</v>
      </c>
      <c r="N98" s="62" t="s">
        <v>106</v>
      </c>
      <c r="O98" s="61"/>
    </row>
    <row r="99" spans="1:15" s="59" customFormat="1" ht="12" customHeight="1">
      <c r="A99" s="61">
        <v>14</v>
      </c>
      <c r="B99" s="62" t="s">
        <v>105</v>
      </c>
      <c r="C99" s="62"/>
      <c r="D99" s="61">
        <v>89</v>
      </c>
      <c r="E99" s="62" t="s">
        <v>104</v>
      </c>
      <c r="F99" s="62"/>
      <c r="G99" s="61">
        <v>449</v>
      </c>
      <c r="H99" s="61" t="s">
        <v>103</v>
      </c>
      <c r="I99" s="61"/>
      <c r="J99" s="61">
        <v>340</v>
      </c>
      <c r="K99" s="62" t="s">
        <v>102</v>
      </c>
      <c r="L99" s="62"/>
      <c r="M99" s="61">
        <v>320</v>
      </c>
      <c r="N99" s="62" t="s">
        <v>101</v>
      </c>
      <c r="O99" s="61"/>
    </row>
    <row r="100" spans="1:15" s="59" customFormat="1" ht="12" customHeight="1">
      <c r="A100" s="61">
        <v>41</v>
      </c>
      <c r="B100" s="62" t="s">
        <v>100</v>
      </c>
      <c r="C100" s="62"/>
      <c r="D100" s="62">
        <v>193</v>
      </c>
      <c r="E100" s="62" t="s">
        <v>99</v>
      </c>
      <c r="F100" s="62"/>
      <c r="G100" s="61">
        <v>477</v>
      </c>
      <c r="H100" s="61" t="s">
        <v>98</v>
      </c>
      <c r="I100" s="62"/>
      <c r="J100" s="61">
        <v>470</v>
      </c>
      <c r="K100" s="62" t="s">
        <v>97</v>
      </c>
      <c r="L100" s="62"/>
      <c r="M100" s="61">
        <v>361</v>
      </c>
      <c r="N100" s="62" t="s">
        <v>96</v>
      </c>
      <c r="O100" s="61"/>
    </row>
    <row r="101" spans="1:15" s="59" customFormat="1" ht="12" customHeight="1">
      <c r="A101" s="61">
        <v>77</v>
      </c>
      <c r="B101" s="62" t="s">
        <v>95</v>
      </c>
      <c r="C101" s="62"/>
      <c r="D101" s="61">
        <v>72</v>
      </c>
      <c r="E101" s="62" t="s">
        <v>94</v>
      </c>
      <c r="F101" s="62"/>
      <c r="G101" s="61">
        <v>382</v>
      </c>
      <c r="H101" s="61" t="s">
        <v>93</v>
      </c>
      <c r="I101" s="62"/>
      <c r="J101" s="61">
        <v>335</v>
      </c>
      <c r="K101" s="62" t="s">
        <v>92</v>
      </c>
      <c r="L101" s="62"/>
      <c r="M101" s="61"/>
      <c r="N101" s="61"/>
      <c r="O101" s="61"/>
    </row>
    <row r="102" spans="6:9" s="59" customFormat="1" ht="12" customHeight="1">
      <c r="F102" s="60"/>
      <c r="I102" s="60"/>
    </row>
    <row r="103" spans="6:9" s="59" customFormat="1" ht="12" customHeight="1">
      <c r="F103" s="60"/>
      <c r="I103" s="60"/>
    </row>
    <row r="104" spans="6:9" s="59" customFormat="1" ht="12" customHeight="1">
      <c r="F104" s="60"/>
      <c r="I104" s="60"/>
    </row>
    <row r="105" spans="6:9" s="59" customFormat="1" ht="12" customHeight="1">
      <c r="F105" s="60"/>
      <c r="I105" s="60"/>
    </row>
    <row r="106" spans="6:9" s="59" customFormat="1" ht="12" customHeight="1">
      <c r="F106" s="60"/>
      <c r="I106" s="60"/>
    </row>
    <row r="107" spans="6:9" s="58" customFormat="1" ht="18" customHeight="1">
      <c r="F107" s="57"/>
      <c r="I107" s="57"/>
    </row>
    <row r="108" spans="6:9" s="58" customFormat="1" ht="18" customHeight="1">
      <c r="F108" s="57"/>
      <c r="I108" s="57"/>
    </row>
    <row r="109" spans="6:9" s="58" customFormat="1" ht="18" customHeight="1">
      <c r="F109" s="57"/>
      <c r="I109" s="57"/>
    </row>
    <row r="110" spans="6:9" s="58" customFormat="1" ht="18" customHeight="1">
      <c r="F110" s="57"/>
      <c r="I110" s="57"/>
    </row>
    <row r="111" spans="6:9" s="58" customFormat="1" ht="18" customHeight="1">
      <c r="F111" s="57"/>
      <c r="I111" s="57"/>
    </row>
    <row r="112" spans="6:9" s="58" customFormat="1" ht="18" customHeight="1">
      <c r="F112" s="57"/>
      <c r="I112" s="57"/>
    </row>
    <row r="113" spans="6:9" s="58" customFormat="1" ht="18" customHeight="1">
      <c r="F113" s="57"/>
      <c r="I113" s="57"/>
    </row>
    <row r="114" spans="6:9" s="58" customFormat="1" ht="18" customHeight="1">
      <c r="F114" s="57"/>
      <c r="I114" s="57"/>
    </row>
    <row r="115" spans="6:9" s="58" customFormat="1" ht="18" customHeight="1">
      <c r="F115" s="57"/>
      <c r="I115" s="57"/>
    </row>
    <row r="116" spans="6:9" s="58" customFormat="1" ht="18" customHeight="1">
      <c r="F116" s="57"/>
      <c r="I116" s="57"/>
    </row>
    <row r="117" spans="6:9" s="58" customFormat="1" ht="18" customHeight="1">
      <c r="F117" s="57"/>
      <c r="I117" s="57"/>
    </row>
    <row r="118" spans="6:9" s="58" customFormat="1" ht="18" customHeight="1">
      <c r="F118" s="57"/>
      <c r="I118" s="57"/>
    </row>
    <row r="119" spans="6:9" s="58" customFormat="1" ht="18" customHeight="1">
      <c r="F119" s="57"/>
      <c r="I119" s="57"/>
    </row>
    <row r="120" spans="4:9" s="58" customFormat="1" ht="18" customHeight="1">
      <c r="D120" s="57"/>
      <c r="E120" s="57"/>
      <c r="F120" s="57"/>
      <c r="I120" s="57"/>
    </row>
    <row r="121" spans="4:9" s="58" customFormat="1" ht="18" customHeight="1">
      <c r="D121" s="57"/>
      <c r="E121" s="57"/>
      <c r="F121" s="57"/>
      <c r="I121" s="57"/>
    </row>
    <row r="122" spans="4:9" s="51" customFormat="1" ht="27.75">
      <c r="D122" s="57"/>
      <c r="E122" s="57"/>
      <c r="F122" s="57"/>
      <c r="G122" s="53"/>
      <c r="H122" s="53"/>
      <c r="I122" s="57"/>
    </row>
    <row r="123" spans="4:9" s="51" customFormat="1" ht="27.75">
      <c r="D123" s="57"/>
      <c r="E123" s="57"/>
      <c r="F123" s="57"/>
      <c r="G123" s="53"/>
      <c r="H123" s="53"/>
      <c r="I123" s="57"/>
    </row>
    <row r="124" spans="4:9" s="51" customFormat="1" ht="27.75">
      <c r="D124" s="57"/>
      <c r="E124" s="57"/>
      <c r="F124" s="57"/>
      <c r="G124" s="53"/>
      <c r="H124" s="53"/>
      <c r="I124" s="57"/>
    </row>
    <row r="125" spans="4:9" s="51" customFormat="1" ht="27.75">
      <c r="D125" s="57"/>
      <c r="E125" s="57"/>
      <c r="F125" s="57"/>
      <c r="G125" s="53"/>
      <c r="H125" s="53"/>
      <c r="I125" s="57"/>
    </row>
    <row r="126" spans="4:9" s="51" customFormat="1" ht="27.75">
      <c r="D126" s="57"/>
      <c r="E126" s="57"/>
      <c r="F126" s="57"/>
      <c r="G126" s="53"/>
      <c r="H126" s="53"/>
      <c r="I126" s="57"/>
    </row>
    <row r="127" spans="4:9" s="51" customFormat="1" ht="27.75">
      <c r="D127" s="57"/>
      <c r="E127" s="57"/>
      <c r="F127" s="57"/>
      <c r="G127" s="53"/>
      <c r="H127" s="53"/>
      <c r="I127" s="57"/>
    </row>
    <row r="128" spans="4:9" s="51" customFormat="1" ht="27.75">
      <c r="D128" s="57"/>
      <c r="E128" s="57"/>
      <c r="F128" s="57"/>
      <c r="G128" s="53"/>
      <c r="H128" s="53"/>
      <c r="I128" s="57"/>
    </row>
    <row r="129" spans="4:9" s="51" customFormat="1" ht="27.75">
      <c r="D129" s="57"/>
      <c r="E129" s="57"/>
      <c r="F129" s="57"/>
      <c r="G129" s="53"/>
      <c r="H129" s="53"/>
      <c r="I129" s="57"/>
    </row>
    <row r="130" spans="4:9" s="51" customFormat="1" ht="27.75">
      <c r="D130" s="57"/>
      <c r="E130" s="57"/>
      <c r="F130" s="57"/>
      <c r="G130" s="53"/>
      <c r="H130" s="53"/>
      <c r="I130" s="57"/>
    </row>
    <row r="131" spans="4:9" s="51" customFormat="1" ht="27.75">
      <c r="D131" s="57"/>
      <c r="E131" s="57"/>
      <c r="F131" s="57"/>
      <c r="G131" s="53"/>
      <c r="H131" s="53"/>
      <c r="I131" s="57"/>
    </row>
    <row r="132" spans="4:9" s="51" customFormat="1" ht="27.75">
      <c r="D132" s="57"/>
      <c r="E132" s="57"/>
      <c r="F132" s="57"/>
      <c r="G132" s="53"/>
      <c r="H132" s="53"/>
      <c r="I132" s="57"/>
    </row>
    <row r="133" spans="4:9" s="51" customFormat="1" ht="27.75">
      <c r="D133" s="57"/>
      <c r="E133" s="57"/>
      <c r="F133" s="57"/>
      <c r="G133" s="53"/>
      <c r="H133" s="53"/>
      <c r="I133" s="57"/>
    </row>
    <row r="134" spans="4:9" s="51" customFormat="1" ht="27.75">
      <c r="D134" s="57"/>
      <c r="E134" s="57"/>
      <c r="F134" s="57"/>
      <c r="G134" s="53"/>
      <c r="H134" s="53"/>
      <c r="I134" s="57"/>
    </row>
    <row r="135" spans="4:9" s="51" customFormat="1" ht="27.75">
      <c r="D135" s="57"/>
      <c r="E135" s="57"/>
      <c r="F135" s="57"/>
      <c r="G135" s="53"/>
      <c r="H135" s="53"/>
      <c r="I135" s="57"/>
    </row>
    <row r="136" spans="4:9" s="51" customFormat="1" ht="27.75">
      <c r="D136" s="57"/>
      <c r="E136" s="57"/>
      <c r="F136" s="57"/>
      <c r="G136" s="53"/>
      <c r="H136" s="53"/>
      <c r="I136" s="57"/>
    </row>
    <row r="137" spans="4:9" s="51" customFormat="1" ht="27.75">
      <c r="D137" s="57"/>
      <c r="E137" s="57"/>
      <c r="F137" s="57"/>
      <c r="G137" s="53"/>
      <c r="H137" s="53"/>
      <c r="I137" s="57"/>
    </row>
    <row r="138" spans="4:9" s="51" customFormat="1" ht="27.75">
      <c r="D138" s="57"/>
      <c r="E138" s="57"/>
      <c r="F138" s="57"/>
      <c r="G138" s="53"/>
      <c r="H138" s="53"/>
      <c r="I138" s="57"/>
    </row>
    <row r="143" spans="4:9" s="51" customFormat="1" ht="27.75">
      <c r="D143" s="57"/>
      <c r="E143" s="57"/>
      <c r="F143" s="57"/>
      <c r="G143" s="53"/>
      <c r="H143" s="53"/>
      <c r="I143" s="57"/>
    </row>
    <row r="144" spans="4:9" s="51" customFormat="1" ht="27.75">
      <c r="D144" s="56"/>
      <c r="E144" s="56"/>
      <c r="F144" s="56"/>
      <c r="G144" s="53"/>
      <c r="H144" s="53"/>
      <c r="I144" s="56"/>
    </row>
    <row r="145" spans="4:9" s="51" customFormat="1" ht="27.75">
      <c r="D145" s="56"/>
      <c r="E145" s="56"/>
      <c r="F145" s="56"/>
      <c r="G145" s="53"/>
      <c r="H145" s="53"/>
      <c r="I145" s="56"/>
    </row>
    <row r="146" spans="4:9" s="51" customFormat="1" ht="27.75">
      <c r="D146" s="56"/>
      <c r="E146" s="56"/>
      <c r="F146" s="56"/>
      <c r="G146" s="53"/>
      <c r="H146" s="53"/>
      <c r="I146" s="56"/>
    </row>
    <row r="147" spans="4:9" s="51" customFormat="1" ht="27.75">
      <c r="D147" s="56"/>
      <c r="E147" s="56"/>
      <c r="F147" s="56"/>
      <c r="G147" s="53"/>
      <c r="H147" s="53"/>
      <c r="I147" s="56"/>
    </row>
    <row r="148" spans="4:9" s="51" customFormat="1" ht="27.75">
      <c r="D148" s="56"/>
      <c r="E148" s="56"/>
      <c r="F148" s="56"/>
      <c r="G148" s="53"/>
      <c r="H148" s="53"/>
      <c r="I148" s="56"/>
    </row>
    <row r="149" spans="4:9" s="51" customFormat="1" ht="27.75">
      <c r="D149" s="56"/>
      <c r="E149" s="56"/>
      <c r="F149" s="56"/>
      <c r="G149" s="53"/>
      <c r="H149" s="53"/>
      <c r="I149" s="56"/>
    </row>
    <row r="150" spans="4:9" s="51" customFormat="1" ht="27.75">
      <c r="D150" s="56"/>
      <c r="E150" s="56"/>
      <c r="F150" s="56"/>
      <c r="G150" s="53"/>
      <c r="H150" s="53"/>
      <c r="I150" s="56"/>
    </row>
    <row r="151" spans="4:9" s="51" customFormat="1" ht="27.75">
      <c r="D151" s="56"/>
      <c r="E151" s="56"/>
      <c r="F151" s="56"/>
      <c r="G151" s="53"/>
      <c r="H151" s="53"/>
      <c r="I151" s="56"/>
    </row>
    <row r="152" spans="4:9" s="51" customFormat="1" ht="27.75">
      <c r="D152" s="56"/>
      <c r="E152" s="56"/>
      <c r="F152" s="56"/>
      <c r="G152" s="53"/>
      <c r="H152" s="53"/>
      <c r="I152" s="56"/>
    </row>
    <row r="153" spans="4:9" s="51" customFormat="1" ht="27.75">
      <c r="D153" s="56"/>
      <c r="E153" s="56"/>
      <c r="F153" s="56"/>
      <c r="G153" s="53"/>
      <c r="H153" s="53"/>
      <c r="I153" s="56"/>
    </row>
    <row r="154" spans="4:9" s="51" customFormat="1" ht="27.75">
      <c r="D154" s="56"/>
      <c r="E154" s="56"/>
      <c r="F154" s="56"/>
      <c r="G154" s="53"/>
      <c r="H154" s="53"/>
      <c r="I154" s="56"/>
    </row>
    <row r="155" spans="4:9" s="51" customFormat="1" ht="27.75">
      <c r="D155" s="56"/>
      <c r="E155" s="56"/>
      <c r="F155" s="56"/>
      <c r="G155" s="53"/>
      <c r="H155" s="53"/>
      <c r="I155" s="56"/>
    </row>
    <row r="156" spans="4:9" s="51" customFormat="1" ht="27.75">
      <c r="D156" s="56"/>
      <c r="E156" s="56"/>
      <c r="F156" s="56"/>
      <c r="G156" s="53"/>
      <c r="H156" s="53"/>
      <c r="I156" s="56"/>
    </row>
    <row r="157" spans="4:9" s="51" customFormat="1" ht="27.75">
      <c r="D157" s="56"/>
      <c r="E157" s="56"/>
      <c r="F157" s="56"/>
      <c r="G157" s="53"/>
      <c r="H157" s="53"/>
      <c r="I157" s="56"/>
    </row>
    <row r="158" spans="4:9" s="51" customFormat="1" ht="27.75">
      <c r="D158" s="56"/>
      <c r="E158" s="56"/>
      <c r="F158" s="56"/>
      <c r="G158" s="53"/>
      <c r="H158" s="53"/>
      <c r="I158" s="56"/>
    </row>
    <row r="159" spans="4:9" s="51" customFormat="1" ht="27.75">
      <c r="D159" s="56"/>
      <c r="E159" s="56"/>
      <c r="F159" s="56"/>
      <c r="G159" s="53"/>
      <c r="H159" s="53"/>
      <c r="I159" s="56"/>
    </row>
    <row r="160" spans="4:9" s="51" customFormat="1" ht="27.75">
      <c r="D160" s="56"/>
      <c r="E160" s="56"/>
      <c r="F160" s="56"/>
      <c r="G160" s="53"/>
      <c r="H160" s="53"/>
      <c r="I160" s="56"/>
    </row>
    <row r="161" spans="4:9" s="51" customFormat="1" ht="27.75">
      <c r="D161" s="56"/>
      <c r="E161" s="56"/>
      <c r="F161" s="56"/>
      <c r="G161" s="53"/>
      <c r="H161" s="53"/>
      <c r="I161" s="56"/>
    </row>
    <row r="162" spans="4:9" s="51" customFormat="1" ht="27.75">
      <c r="D162" s="56"/>
      <c r="E162" s="56"/>
      <c r="F162" s="56"/>
      <c r="G162" s="53"/>
      <c r="H162" s="53"/>
      <c r="I162" s="56"/>
    </row>
    <row r="163" spans="4:9" s="51" customFormat="1" ht="27.75">
      <c r="D163" s="56"/>
      <c r="E163" s="56"/>
      <c r="F163" s="56"/>
      <c r="G163" s="53"/>
      <c r="H163" s="53"/>
      <c r="I163" s="56"/>
    </row>
    <row r="164" spans="4:9" s="51" customFormat="1" ht="27.75">
      <c r="D164" s="56"/>
      <c r="E164" s="56"/>
      <c r="F164" s="56"/>
      <c r="G164" s="53"/>
      <c r="H164" s="53"/>
      <c r="I164" s="56"/>
    </row>
    <row r="165" spans="4:9" s="51" customFormat="1" ht="27.75">
      <c r="D165" s="56"/>
      <c r="E165" s="56"/>
      <c r="F165" s="56"/>
      <c r="G165" s="53"/>
      <c r="H165" s="53"/>
      <c r="I165" s="56"/>
    </row>
    <row r="166" spans="4:9" s="51" customFormat="1" ht="27.75">
      <c r="D166" s="56"/>
      <c r="E166" s="56"/>
      <c r="F166" s="56"/>
      <c r="G166" s="53"/>
      <c r="H166" s="53"/>
      <c r="I166" s="56"/>
    </row>
    <row r="167" spans="4:9" s="51" customFormat="1" ht="27.75">
      <c r="D167" s="56"/>
      <c r="E167" s="56"/>
      <c r="F167" s="56"/>
      <c r="G167" s="53"/>
      <c r="H167" s="53"/>
      <c r="I167" s="56"/>
    </row>
    <row r="168" spans="4:9" s="51" customFormat="1" ht="27.75">
      <c r="D168" s="56"/>
      <c r="E168" s="56"/>
      <c r="F168" s="56"/>
      <c r="G168" s="53"/>
      <c r="H168" s="53"/>
      <c r="I168" s="56"/>
    </row>
    <row r="169" spans="4:9" s="51" customFormat="1" ht="27.75">
      <c r="D169" s="56"/>
      <c r="E169" s="56"/>
      <c r="F169" s="56"/>
      <c r="G169" s="53"/>
      <c r="H169" s="53"/>
      <c r="I169" s="56"/>
    </row>
    <row r="170" spans="4:9" s="51" customFormat="1" ht="27.75">
      <c r="D170" s="56"/>
      <c r="E170" s="56"/>
      <c r="F170" s="56"/>
      <c r="G170" s="53"/>
      <c r="H170" s="53"/>
      <c r="I170" s="56"/>
    </row>
    <row r="171" spans="4:9" s="51" customFormat="1" ht="27.75">
      <c r="D171" s="56"/>
      <c r="E171" s="56"/>
      <c r="F171" s="56"/>
      <c r="G171" s="53"/>
      <c r="H171" s="53"/>
      <c r="I171" s="56"/>
    </row>
    <row r="172" spans="4:9" s="51" customFormat="1" ht="27.75">
      <c r="D172" s="56"/>
      <c r="E172" s="56"/>
      <c r="F172" s="56"/>
      <c r="G172" s="53"/>
      <c r="H172" s="53"/>
      <c r="I172" s="56"/>
    </row>
    <row r="173" spans="4:9" s="51" customFormat="1" ht="27.75">
      <c r="D173" s="56"/>
      <c r="E173" s="56"/>
      <c r="F173" s="56"/>
      <c r="G173" s="53"/>
      <c r="H173" s="53"/>
      <c r="I173" s="56"/>
    </row>
    <row r="174" spans="4:9" s="51" customFormat="1" ht="27.75">
      <c r="D174" s="56"/>
      <c r="E174" s="56"/>
      <c r="F174" s="56"/>
      <c r="G174" s="53"/>
      <c r="H174" s="53"/>
      <c r="I174" s="56"/>
    </row>
    <row r="175" spans="4:9" s="51" customFormat="1" ht="27.75">
      <c r="D175" s="56"/>
      <c r="E175" s="56"/>
      <c r="F175" s="56"/>
      <c r="G175" s="53"/>
      <c r="H175" s="53"/>
      <c r="I175" s="56"/>
    </row>
    <row r="176" spans="4:9" s="51" customFormat="1" ht="27.75">
      <c r="D176" s="56"/>
      <c r="E176" s="56"/>
      <c r="F176" s="56"/>
      <c r="G176" s="53"/>
      <c r="H176" s="53"/>
      <c r="I176" s="56"/>
    </row>
    <row r="177" spans="4:9" s="51" customFormat="1" ht="27.75">
      <c r="D177" s="56"/>
      <c r="E177" s="56"/>
      <c r="F177" s="56"/>
      <c r="G177" s="53"/>
      <c r="H177" s="53"/>
      <c r="I177" s="56"/>
    </row>
    <row r="178" spans="4:9" s="51" customFormat="1" ht="27.75">
      <c r="D178" s="56"/>
      <c r="E178" s="56"/>
      <c r="F178" s="56"/>
      <c r="G178" s="53"/>
      <c r="H178" s="53"/>
      <c r="I178" s="56"/>
    </row>
    <row r="179" spans="4:9" s="51" customFormat="1" ht="27.75">
      <c r="D179" s="56"/>
      <c r="E179" s="56"/>
      <c r="F179" s="56"/>
      <c r="G179" s="53"/>
      <c r="H179" s="53"/>
      <c r="I179" s="56"/>
    </row>
    <row r="180" spans="4:9" s="51" customFormat="1" ht="27.75">
      <c r="D180" s="56"/>
      <c r="E180" s="56"/>
      <c r="F180" s="56"/>
      <c r="G180" s="53"/>
      <c r="H180" s="53"/>
      <c r="I180" s="56"/>
    </row>
    <row r="181" spans="4:9" s="51" customFormat="1" ht="27.75">
      <c r="D181" s="56"/>
      <c r="E181" s="56"/>
      <c r="F181" s="56"/>
      <c r="G181" s="53"/>
      <c r="H181" s="53"/>
      <c r="I181" s="56"/>
    </row>
    <row r="182" spans="4:9" s="51" customFormat="1" ht="27.75">
      <c r="D182" s="56"/>
      <c r="E182" s="56"/>
      <c r="F182" s="56"/>
      <c r="G182" s="53"/>
      <c r="H182" s="53"/>
      <c r="I182" s="56"/>
    </row>
    <row r="183" spans="4:9" s="51" customFormat="1" ht="27.75">
      <c r="D183" s="56"/>
      <c r="E183" s="56"/>
      <c r="F183" s="56"/>
      <c r="G183" s="53"/>
      <c r="H183" s="53"/>
      <c r="I183" s="56"/>
    </row>
    <row r="184" spans="4:9" s="51" customFormat="1" ht="27.75">
      <c r="D184" s="56"/>
      <c r="E184" s="56"/>
      <c r="F184" s="56"/>
      <c r="G184" s="53"/>
      <c r="H184" s="53"/>
      <c r="I184" s="56"/>
    </row>
    <row r="185" spans="4:9" s="51" customFormat="1" ht="27.75">
      <c r="D185" s="56"/>
      <c r="E185" s="56"/>
      <c r="F185" s="56"/>
      <c r="G185" s="53"/>
      <c r="H185" s="53"/>
      <c r="I185" s="56"/>
    </row>
    <row r="186" spans="4:9" s="51" customFormat="1" ht="27.75">
      <c r="D186" s="56"/>
      <c r="E186" s="56"/>
      <c r="F186" s="56"/>
      <c r="G186" s="53"/>
      <c r="H186" s="53"/>
      <c r="I186" s="56"/>
    </row>
    <row r="187" spans="4:9" s="51" customFormat="1" ht="27.75">
      <c r="D187" s="56"/>
      <c r="E187" s="56"/>
      <c r="F187" s="56"/>
      <c r="G187" s="53"/>
      <c r="H187" s="53"/>
      <c r="I187" s="56"/>
    </row>
    <row r="188" spans="4:9" s="51" customFormat="1" ht="27.75">
      <c r="D188" s="56"/>
      <c r="E188" s="56"/>
      <c r="F188" s="56"/>
      <c r="G188" s="53"/>
      <c r="H188" s="53"/>
      <c r="I188" s="56"/>
    </row>
    <row r="189" spans="4:9" s="51" customFormat="1" ht="27.75">
      <c r="D189" s="56"/>
      <c r="E189" s="56"/>
      <c r="F189" s="56"/>
      <c r="G189" s="53"/>
      <c r="H189" s="53"/>
      <c r="I189" s="56"/>
    </row>
    <row r="190" spans="4:9" s="51" customFormat="1" ht="27.75">
      <c r="D190" s="56"/>
      <c r="E190" s="56"/>
      <c r="F190" s="56"/>
      <c r="G190" s="53"/>
      <c r="H190" s="53"/>
      <c r="I190" s="56"/>
    </row>
    <row r="191" spans="4:9" s="51" customFormat="1" ht="27.75">
      <c r="D191" s="56"/>
      <c r="E191" s="56"/>
      <c r="F191" s="56"/>
      <c r="G191" s="53"/>
      <c r="H191" s="53"/>
      <c r="I191" s="56"/>
    </row>
    <row r="192" spans="4:9" s="51" customFormat="1" ht="27.75">
      <c r="D192" s="56"/>
      <c r="E192" s="56"/>
      <c r="F192" s="56"/>
      <c r="G192" s="53"/>
      <c r="H192" s="53"/>
      <c r="I192" s="56"/>
    </row>
    <row r="193" spans="4:9" s="51" customFormat="1" ht="27.75">
      <c r="D193" s="56"/>
      <c r="E193" s="56"/>
      <c r="F193" s="56"/>
      <c r="G193" s="53"/>
      <c r="H193" s="53"/>
      <c r="I193" s="56"/>
    </row>
    <row r="194" spans="4:9" s="51" customFormat="1" ht="27.75">
      <c r="D194" s="56"/>
      <c r="E194" s="56"/>
      <c r="F194" s="56"/>
      <c r="G194" s="53"/>
      <c r="H194" s="53"/>
      <c r="I194" s="56"/>
    </row>
    <row r="195" spans="4:9" s="51" customFormat="1" ht="27.75">
      <c r="D195" s="56"/>
      <c r="E195" s="56"/>
      <c r="F195" s="56"/>
      <c r="G195" s="53"/>
      <c r="H195" s="53"/>
      <c r="I195" s="56"/>
    </row>
    <row r="196" spans="4:9" s="51" customFormat="1" ht="27.75">
      <c r="D196" s="56"/>
      <c r="E196" s="56"/>
      <c r="F196" s="56"/>
      <c r="G196" s="53"/>
      <c r="H196" s="53"/>
      <c r="I196" s="56"/>
    </row>
    <row r="197" spans="4:9" s="51" customFormat="1" ht="27.75">
      <c r="D197" s="56"/>
      <c r="E197" s="56"/>
      <c r="F197" s="56"/>
      <c r="G197" s="53"/>
      <c r="H197" s="53"/>
      <c r="I197" s="56"/>
    </row>
    <row r="198" spans="4:9" s="51" customFormat="1" ht="27.75">
      <c r="D198" s="56"/>
      <c r="E198" s="56"/>
      <c r="F198" s="56"/>
      <c r="G198" s="53"/>
      <c r="H198" s="53"/>
      <c r="I198" s="56"/>
    </row>
    <row r="199" spans="4:9" s="51" customFormat="1" ht="27.75">
      <c r="D199" s="56"/>
      <c r="E199" s="56"/>
      <c r="F199" s="56"/>
      <c r="G199" s="53"/>
      <c r="H199" s="53"/>
      <c r="I199" s="56"/>
    </row>
    <row r="200" spans="4:9" s="51" customFormat="1" ht="27.75">
      <c r="D200" s="56"/>
      <c r="E200" s="56"/>
      <c r="F200" s="56"/>
      <c r="G200" s="53"/>
      <c r="H200" s="53"/>
      <c r="I200" s="56"/>
    </row>
    <row r="201" spans="4:9" s="51" customFormat="1" ht="27.75">
      <c r="D201" s="56"/>
      <c r="E201" s="56"/>
      <c r="F201" s="56"/>
      <c r="G201" s="53"/>
      <c r="H201" s="53"/>
      <c r="I201" s="56"/>
    </row>
    <row r="202" spans="4:9" s="51" customFormat="1" ht="27.75">
      <c r="D202" s="56"/>
      <c r="E202" s="56"/>
      <c r="F202" s="56"/>
      <c r="G202" s="53"/>
      <c r="H202" s="53"/>
      <c r="I202" s="56"/>
    </row>
    <row r="203" spans="4:9" s="51" customFormat="1" ht="27.75">
      <c r="D203" s="56"/>
      <c r="E203" s="56"/>
      <c r="F203" s="56"/>
      <c r="G203" s="53"/>
      <c r="H203" s="53"/>
      <c r="I203" s="56"/>
    </row>
    <row r="204" spans="4:9" s="51" customFormat="1" ht="27.75">
      <c r="D204" s="56"/>
      <c r="E204" s="56"/>
      <c r="F204" s="56"/>
      <c r="G204" s="53"/>
      <c r="H204" s="53"/>
      <c r="I204" s="56"/>
    </row>
    <row r="205" spans="4:9" s="51" customFormat="1" ht="27.75">
      <c r="D205" s="56"/>
      <c r="E205" s="56"/>
      <c r="F205" s="56"/>
      <c r="G205" s="53"/>
      <c r="H205" s="53"/>
      <c r="I205" s="56"/>
    </row>
    <row r="206" spans="4:9" s="51" customFormat="1" ht="27.75">
      <c r="D206" s="56"/>
      <c r="E206" s="56"/>
      <c r="F206" s="56"/>
      <c r="G206" s="53"/>
      <c r="H206" s="53"/>
      <c r="I206" s="56"/>
    </row>
    <row r="207" spans="4:9" s="51" customFormat="1" ht="27.75">
      <c r="D207" s="56"/>
      <c r="E207" s="56"/>
      <c r="F207" s="56"/>
      <c r="G207" s="53"/>
      <c r="H207" s="53"/>
      <c r="I207" s="56"/>
    </row>
    <row r="208" spans="4:9" s="51" customFormat="1" ht="27.75">
      <c r="D208" s="56"/>
      <c r="E208" s="56"/>
      <c r="F208" s="56"/>
      <c r="G208" s="53"/>
      <c r="H208" s="53"/>
      <c r="I208" s="56"/>
    </row>
    <row r="209" spans="4:9" s="51" customFormat="1" ht="27.75">
      <c r="D209" s="56"/>
      <c r="E209" s="56"/>
      <c r="F209" s="56"/>
      <c r="G209" s="53"/>
      <c r="H209" s="53"/>
      <c r="I209" s="56"/>
    </row>
    <row r="210" spans="4:9" s="51" customFormat="1" ht="27.75">
      <c r="D210" s="56"/>
      <c r="E210" s="56"/>
      <c r="F210" s="56"/>
      <c r="G210" s="53"/>
      <c r="H210" s="53"/>
      <c r="I210" s="56"/>
    </row>
    <row r="211" spans="4:9" s="51" customFormat="1" ht="27.75">
      <c r="D211" s="56"/>
      <c r="E211" s="56"/>
      <c r="F211" s="56"/>
      <c r="G211" s="53"/>
      <c r="H211" s="53"/>
      <c r="I211" s="56"/>
    </row>
    <row r="212" spans="4:9" s="51" customFormat="1" ht="27.75">
      <c r="D212" s="55"/>
      <c r="E212" s="55"/>
      <c r="F212" s="55"/>
      <c r="G212" s="53"/>
      <c r="H212" s="53"/>
      <c r="I212" s="55"/>
    </row>
    <row r="213" spans="4:9" s="51" customFormat="1" ht="27.75">
      <c r="D213" s="55"/>
      <c r="E213" s="55"/>
      <c r="F213" s="55"/>
      <c r="G213" s="53"/>
      <c r="H213" s="53"/>
      <c r="I213" s="55"/>
    </row>
    <row r="214" spans="4:9" s="51" customFormat="1" ht="27.75">
      <c r="D214" s="55"/>
      <c r="E214" s="55"/>
      <c r="F214" s="55"/>
      <c r="G214" s="53"/>
      <c r="H214" s="53"/>
      <c r="I214" s="55"/>
    </row>
    <row r="215" spans="4:9" s="51" customFormat="1" ht="27.75">
      <c r="D215" s="55"/>
      <c r="E215" s="55"/>
      <c r="F215" s="55"/>
      <c r="G215" s="53"/>
      <c r="H215" s="53"/>
      <c r="I215" s="55"/>
    </row>
    <row r="216" spans="4:9" s="51" customFormat="1" ht="27.75">
      <c r="D216" s="55"/>
      <c r="E216" s="55"/>
      <c r="F216" s="55"/>
      <c r="G216" s="53"/>
      <c r="H216" s="53"/>
      <c r="I216" s="55"/>
    </row>
    <row r="217" spans="4:9" s="51" customFormat="1" ht="27.75">
      <c r="D217" s="55"/>
      <c r="E217" s="55"/>
      <c r="F217" s="55"/>
      <c r="G217" s="53"/>
      <c r="H217" s="53"/>
      <c r="I217" s="55"/>
    </row>
    <row r="218" spans="4:9" s="51" customFormat="1" ht="27.75">
      <c r="D218" s="55"/>
      <c r="E218" s="55"/>
      <c r="F218" s="55"/>
      <c r="G218" s="53"/>
      <c r="H218" s="53"/>
      <c r="I218" s="55"/>
    </row>
    <row r="219" spans="4:9" s="51" customFormat="1" ht="27.75">
      <c r="D219" s="55"/>
      <c r="E219" s="55"/>
      <c r="F219" s="55"/>
      <c r="G219" s="53"/>
      <c r="H219" s="53"/>
      <c r="I219" s="55"/>
    </row>
  </sheetData>
  <sheetProtection/>
  <printOptions/>
  <pageMargins left="0.12" right="0.12" top="0.18" bottom="0.17" header="0.13" footer="0.13"/>
  <pageSetup horizontalDpi="100" verticalDpi="1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"/>
  <sheetViews>
    <sheetView zoomScalePageLayoutView="0" workbookViewId="0" topLeftCell="A37">
      <selection activeCell="O1" sqref="O1:P83"/>
    </sheetView>
  </sheetViews>
  <sheetFormatPr defaultColWidth="9.140625" defaultRowHeight="15"/>
  <cols>
    <col min="1" max="1" width="3.140625" style="54" customWidth="1"/>
    <col min="2" max="2" width="21.00390625" style="53" customWidth="1"/>
    <col min="3" max="3" width="3.28125" style="53" customWidth="1"/>
    <col min="4" max="4" width="3.57421875" style="53" bestFit="1" customWidth="1"/>
    <col min="5" max="5" width="20.8515625" style="53" customWidth="1"/>
    <col min="6" max="6" width="3.00390625" style="53" customWidth="1"/>
    <col min="7" max="7" width="3.57421875" style="53" bestFit="1" customWidth="1"/>
    <col min="8" max="8" width="27.28125" style="53" customWidth="1"/>
    <col min="9" max="9" width="2.140625" style="53" customWidth="1"/>
    <col min="10" max="10" width="3.57421875" style="52" bestFit="1" customWidth="1"/>
    <col min="11" max="11" width="29.28125" style="51" customWidth="1"/>
    <col min="12" max="12" width="2.7109375" style="51" customWidth="1"/>
    <col min="13" max="13" width="3.57421875" style="51" bestFit="1" customWidth="1"/>
    <col min="14" max="14" width="25.57421875" style="51" customWidth="1"/>
    <col min="15" max="15" width="2.7109375" style="51" customWidth="1"/>
    <col min="16" max="16384" width="9.140625" style="51" customWidth="1"/>
  </cols>
  <sheetData>
    <row r="1" spans="1:14" s="58" customFormat="1" ht="15" customHeight="1">
      <c r="A1" s="65"/>
      <c r="B1" s="66" t="s">
        <v>531</v>
      </c>
      <c r="C1" s="66"/>
      <c r="D1" s="66"/>
      <c r="E1" s="66"/>
      <c r="F1" s="66"/>
      <c r="G1" s="66"/>
      <c r="H1" s="66"/>
      <c r="I1" s="66"/>
      <c r="J1" s="65"/>
      <c r="K1" s="65"/>
      <c r="L1" s="65"/>
      <c r="M1" s="65"/>
      <c r="N1" s="65"/>
    </row>
    <row r="2" spans="1:15" s="59" customFormat="1" ht="12" customHeight="1">
      <c r="A2" s="61">
        <v>1</v>
      </c>
      <c r="B2" s="62" t="s">
        <v>467</v>
      </c>
      <c r="C2" s="62"/>
      <c r="D2" s="62">
        <v>101</v>
      </c>
      <c r="E2" s="62" t="s">
        <v>255</v>
      </c>
      <c r="F2" s="62"/>
      <c r="G2" s="62">
        <v>201</v>
      </c>
      <c r="H2" s="62" t="s">
        <v>259</v>
      </c>
      <c r="I2" s="62"/>
      <c r="L2" s="62"/>
      <c r="O2" s="61"/>
    </row>
    <row r="3" spans="1:15" s="59" customFormat="1" ht="12" customHeight="1">
      <c r="A3" s="61">
        <v>2</v>
      </c>
      <c r="B3" s="62" t="s">
        <v>453</v>
      </c>
      <c r="C3" s="62"/>
      <c r="D3" s="62">
        <v>102</v>
      </c>
      <c r="E3" s="62" t="s">
        <v>452</v>
      </c>
      <c r="F3" s="62"/>
      <c r="G3" s="62">
        <v>202</v>
      </c>
      <c r="H3" s="62" t="s">
        <v>165</v>
      </c>
      <c r="I3" s="62"/>
      <c r="L3" s="62"/>
      <c r="O3" s="61"/>
    </row>
    <row r="4" spans="1:15" s="59" customFormat="1" ht="12" customHeight="1">
      <c r="A4" s="61">
        <v>3</v>
      </c>
      <c r="B4" s="62" t="s">
        <v>438</v>
      </c>
      <c r="C4" s="62"/>
      <c r="D4" s="62">
        <v>103</v>
      </c>
      <c r="E4" s="62" t="s">
        <v>225</v>
      </c>
      <c r="F4" s="62"/>
      <c r="G4" s="62">
        <v>203</v>
      </c>
      <c r="H4" s="62" t="s">
        <v>404</v>
      </c>
      <c r="I4" s="62"/>
      <c r="L4" s="62"/>
      <c r="O4" s="61"/>
    </row>
    <row r="5" spans="1:15" s="59" customFormat="1" ht="12" customHeight="1">
      <c r="A5" s="61">
        <v>4</v>
      </c>
      <c r="B5" s="62" t="s">
        <v>312</v>
      </c>
      <c r="C5" s="62"/>
      <c r="D5" s="61">
        <v>104</v>
      </c>
      <c r="E5" s="62" t="s">
        <v>131</v>
      </c>
      <c r="F5" s="62"/>
      <c r="G5" s="61">
        <v>204</v>
      </c>
      <c r="H5" s="62" t="s">
        <v>120</v>
      </c>
      <c r="I5" s="62"/>
      <c r="L5" s="62"/>
      <c r="O5" s="61"/>
    </row>
    <row r="6" spans="1:15" s="59" customFormat="1" ht="12" customHeight="1">
      <c r="A6" s="61">
        <v>5</v>
      </c>
      <c r="B6" s="62" t="s">
        <v>128</v>
      </c>
      <c r="C6" s="62"/>
      <c r="D6" s="62">
        <v>105</v>
      </c>
      <c r="E6" s="62" t="s">
        <v>263</v>
      </c>
      <c r="F6" s="62"/>
      <c r="G6" s="62">
        <v>205</v>
      </c>
      <c r="H6" s="62" t="s">
        <v>411</v>
      </c>
      <c r="I6" s="62"/>
      <c r="L6" s="62"/>
      <c r="O6" s="61"/>
    </row>
    <row r="7" spans="1:15" s="59" customFormat="1" ht="12" customHeight="1">
      <c r="A7" s="61">
        <v>6</v>
      </c>
      <c r="B7" s="62" t="s">
        <v>210</v>
      </c>
      <c r="C7" s="62"/>
      <c r="D7" s="62">
        <v>106</v>
      </c>
      <c r="E7" s="62" t="s">
        <v>419</v>
      </c>
      <c r="F7" s="62"/>
      <c r="G7" s="62">
        <v>206</v>
      </c>
      <c r="H7" s="62" t="s">
        <v>272</v>
      </c>
      <c r="I7" s="62"/>
      <c r="L7" s="62"/>
      <c r="O7" s="61"/>
    </row>
    <row r="8" spans="1:15" s="59" customFormat="1" ht="12" customHeight="1">
      <c r="A8" s="61">
        <v>7</v>
      </c>
      <c r="B8" s="62" t="s">
        <v>150</v>
      </c>
      <c r="C8" s="62"/>
      <c r="D8" s="62">
        <v>107</v>
      </c>
      <c r="E8" s="62" t="s">
        <v>365</v>
      </c>
      <c r="F8" s="62"/>
      <c r="G8" s="62">
        <v>207</v>
      </c>
      <c r="H8" s="62" t="s">
        <v>166</v>
      </c>
      <c r="I8" s="62"/>
      <c r="L8" s="62"/>
      <c r="O8" s="61"/>
    </row>
    <row r="9" spans="1:15" s="59" customFormat="1" ht="12" customHeight="1">
      <c r="A9" s="61">
        <v>8</v>
      </c>
      <c r="B9" s="62" t="s">
        <v>279</v>
      </c>
      <c r="C9" s="62"/>
      <c r="D9" s="61">
        <v>108</v>
      </c>
      <c r="E9" s="62" t="s">
        <v>299</v>
      </c>
      <c r="F9" s="62"/>
      <c r="G9" s="61">
        <v>208</v>
      </c>
      <c r="H9" s="62" t="s">
        <v>408</v>
      </c>
      <c r="I9" s="62"/>
      <c r="L9" s="62"/>
      <c r="O9" s="61"/>
    </row>
    <row r="10" spans="1:15" s="59" customFormat="1" ht="12" customHeight="1">
      <c r="A10" s="61">
        <v>9</v>
      </c>
      <c r="B10" s="62" t="s">
        <v>372</v>
      </c>
      <c r="C10" s="62"/>
      <c r="D10" s="62">
        <v>109</v>
      </c>
      <c r="E10" s="62" t="s">
        <v>236</v>
      </c>
      <c r="F10" s="62"/>
      <c r="G10" s="62">
        <v>209</v>
      </c>
      <c r="H10" s="62" t="s">
        <v>334</v>
      </c>
      <c r="I10" s="62"/>
      <c r="L10" s="62"/>
      <c r="O10" s="61"/>
    </row>
    <row r="11" spans="1:15" s="59" customFormat="1" ht="12" customHeight="1">
      <c r="A11" s="61">
        <v>10</v>
      </c>
      <c r="B11" s="62" t="s">
        <v>529</v>
      </c>
      <c r="C11" s="62"/>
      <c r="D11" s="62">
        <v>110</v>
      </c>
      <c r="E11" s="62" t="s">
        <v>290</v>
      </c>
      <c r="F11" s="62"/>
      <c r="G11" s="62">
        <v>210</v>
      </c>
      <c r="H11" s="62" t="s">
        <v>511</v>
      </c>
      <c r="I11" s="62"/>
      <c r="L11" s="62"/>
      <c r="O11" s="61"/>
    </row>
    <row r="12" spans="1:15" s="59" customFormat="1" ht="12" customHeight="1">
      <c r="A12" s="61">
        <v>11</v>
      </c>
      <c r="B12" s="62" t="s">
        <v>244</v>
      </c>
      <c r="C12" s="62"/>
      <c r="D12" s="62">
        <v>111</v>
      </c>
      <c r="E12" s="62" t="s">
        <v>122</v>
      </c>
      <c r="F12" s="62"/>
      <c r="G12" s="62">
        <v>211</v>
      </c>
      <c r="H12" s="62" t="s">
        <v>175</v>
      </c>
      <c r="I12" s="62"/>
      <c r="L12" s="62"/>
      <c r="O12" s="61"/>
    </row>
    <row r="13" spans="1:15" s="59" customFormat="1" ht="12" customHeight="1">
      <c r="A13" s="61">
        <v>12</v>
      </c>
      <c r="B13" s="62" t="s">
        <v>230</v>
      </c>
      <c r="C13" s="62"/>
      <c r="D13" s="61">
        <v>112</v>
      </c>
      <c r="E13" s="62" t="s">
        <v>145</v>
      </c>
      <c r="F13" s="62"/>
      <c r="G13" s="61">
        <v>212</v>
      </c>
      <c r="H13" s="62" t="s">
        <v>420</v>
      </c>
      <c r="I13" s="62"/>
      <c r="L13" s="62"/>
      <c r="O13" s="61"/>
    </row>
    <row r="14" spans="1:15" s="59" customFormat="1" ht="12" customHeight="1">
      <c r="A14" s="61">
        <v>13</v>
      </c>
      <c r="B14" s="62" t="s">
        <v>515</v>
      </c>
      <c r="C14" s="62"/>
      <c r="D14" s="62">
        <v>113</v>
      </c>
      <c r="E14" s="62" t="s">
        <v>260</v>
      </c>
      <c r="F14" s="62"/>
      <c r="G14" s="62">
        <v>213</v>
      </c>
      <c r="H14" s="62" t="s">
        <v>510</v>
      </c>
      <c r="I14" s="62"/>
      <c r="L14" s="62"/>
      <c r="O14" s="61"/>
    </row>
    <row r="15" spans="1:15" s="59" customFormat="1" ht="12" customHeight="1">
      <c r="A15" s="61">
        <v>14</v>
      </c>
      <c r="B15" s="62" t="s">
        <v>105</v>
      </c>
      <c r="C15" s="62"/>
      <c r="D15" s="62">
        <v>114</v>
      </c>
      <c r="E15" s="62" t="s">
        <v>377</v>
      </c>
      <c r="F15" s="62"/>
      <c r="G15" s="62">
        <v>214</v>
      </c>
      <c r="H15" s="62" t="s">
        <v>196</v>
      </c>
      <c r="I15" s="62"/>
      <c r="L15" s="62"/>
      <c r="O15" s="61"/>
    </row>
    <row r="16" spans="1:15" s="59" customFormat="1" ht="12" customHeight="1">
      <c r="A16" s="61">
        <v>15</v>
      </c>
      <c r="B16" s="62" t="s">
        <v>291</v>
      </c>
      <c r="C16" s="62"/>
      <c r="D16" s="62">
        <v>115</v>
      </c>
      <c r="E16" s="62" t="s">
        <v>466</v>
      </c>
      <c r="F16" s="62"/>
      <c r="G16" s="62">
        <v>215</v>
      </c>
      <c r="H16" s="62" t="s">
        <v>468</v>
      </c>
      <c r="I16" s="62"/>
      <c r="L16" s="62"/>
      <c r="O16" s="61"/>
    </row>
    <row r="17" spans="1:15" s="59" customFormat="1" ht="12" customHeight="1">
      <c r="A17" s="61">
        <v>16</v>
      </c>
      <c r="B17" s="62" t="s">
        <v>276</v>
      </c>
      <c r="C17" s="62"/>
      <c r="D17" s="61">
        <v>116</v>
      </c>
      <c r="E17" s="62" t="s">
        <v>220</v>
      </c>
      <c r="F17" s="62"/>
      <c r="G17" s="61">
        <v>216</v>
      </c>
      <c r="H17" s="62" t="s">
        <v>151</v>
      </c>
      <c r="I17" s="62"/>
      <c r="L17" s="62"/>
      <c r="O17" s="61"/>
    </row>
    <row r="18" spans="1:15" s="59" customFormat="1" ht="12" customHeight="1">
      <c r="A18" s="61">
        <v>17</v>
      </c>
      <c r="B18" s="62" t="s">
        <v>329</v>
      </c>
      <c r="C18" s="62"/>
      <c r="D18" s="62">
        <v>117</v>
      </c>
      <c r="E18" s="62" t="s">
        <v>118</v>
      </c>
      <c r="F18" s="62"/>
      <c r="G18" s="62">
        <v>217</v>
      </c>
      <c r="H18" s="62" t="s">
        <v>140</v>
      </c>
      <c r="I18" s="62"/>
      <c r="L18" s="62"/>
      <c r="O18" s="61"/>
    </row>
    <row r="19" spans="1:15" s="59" customFormat="1" ht="12" customHeight="1">
      <c r="A19" s="61">
        <v>18</v>
      </c>
      <c r="B19" s="62" t="s">
        <v>491</v>
      </c>
      <c r="C19" s="62"/>
      <c r="D19" s="62">
        <v>118</v>
      </c>
      <c r="E19" s="62" t="s">
        <v>127</v>
      </c>
      <c r="F19" s="62"/>
      <c r="G19" s="62">
        <v>218</v>
      </c>
      <c r="H19" s="62" t="s">
        <v>156</v>
      </c>
      <c r="I19" s="62"/>
      <c r="L19" s="61"/>
      <c r="O19" s="61"/>
    </row>
    <row r="20" spans="1:15" s="59" customFormat="1" ht="12" customHeight="1">
      <c r="A20" s="61">
        <v>19</v>
      </c>
      <c r="B20" s="62" t="s">
        <v>528</v>
      </c>
      <c r="C20" s="62"/>
      <c r="D20" s="62">
        <v>119</v>
      </c>
      <c r="E20" s="62" t="s">
        <v>509</v>
      </c>
      <c r="F20" s="62"/>
      <c r="G20" s="63">
        <v>1</v>
      </c>
      <c r="H20" s="63"/>
      <c r="I20" s="63"/>
      <c r="L20" s="61"/>
      <c r="O20" s="61"/>
    </row>
    <row r="21" spans="1:15" s="59" customFormat="1" ht="12" customHeight="1">
      <c r="A21" s="61">
        <v>20</v>
      </c>
      <c r="B21" s="62" t="s">
        <v>500</v>
      </c>
      <c r="C21" s="62"/>
      <c r="D21" s="61">
        <v>120</v>
      </c>
      <c r="E21" s="62" t="s">
        <v>443</v>
      </c>
      <c r="F21" s="62"/>
      <c r="G21" s="63">
        <v>2</v>
      </c>
      <c r="H21" s="63"/>
      <c r="I21" s="63"/>
      <c r="L21" s="62"/>
      <c r="O21" s="61"/>
    </row>
    <row r="22" spans="1:15" s="59" customFormat="1" ht="12" customHeight="1">
      <c r="A22" s="61">
        <v>21</v>
      </c>
      <c r="B22" s="62" t="s">
        <v>389</v>
      </c>
      <c r="C22" s="62"/>
      <c r="D22" s="62">
        <v>121</v>
      </c>
      <c r="E22" s="62" t="s">
        <v>215</v>
      </c>
      <c r="F22" s="62"/>
      <c r="G22" s="63">
        <v>3</v>
      </c>
      <c r="H22" s="63"/>
      <c r="I22" s="63"/>
      <c r="L22" s="62"/>
      <c r="O22" s="61"/>
    </row>
    <row r="23" spans="1:15" s="59" customFormat="1" ht="12" customHeight="1">
      <c r="A23" s="61">
        <v>22</v>
      </c>
      <c r="B23" s="62" t="s">
        <v>357</v>
      </c>
      <c r="C23" s="62"/>
      <c r="D23" s="62">
        <v>122</v>
      </c>
      <c r="E23" s="62" t="s">
        <v>456</v>
      </c>
      <c r="F23" s="62"/>
      <c r="G23" s="63">
        <v>4</v>
      </c>
      <c r="H23" s="63"/>
      <c r="I23" s="63"/>
      <c r="L23" s="62"/>
      <c r="O23" s="61"/>
    </row>
    <row r="24" spans="1:15" s="59" customFormat="1" ht="12" customHeight="1">
      <c r="A24" s="61">
        <v>23</v>
      </c>
      <c r="B24" s="62" t="s">
        <v>311</v>
      </c>
      <c r="C24" s="62"/>
      <c r="D24" s="62">
        <v>123</v>
      </c>
      <c r="E24" s="62" t="s">
        <v>488</v>
      </c>
      <c r="F24" s="62"/>
      <c r="G24" s="63">
        <v>5</v>
      </c>
      <c r="H24" s="63"/>
      <c r="I24" s="63"/>
      <c r="L24" s="62"/>
      <c r="O24" s="61"/>
    </row>
    <row r="25" spans="1:15" s="59" customFormat="1" ht="12" customHeight="1">
      <c r="A25" s="61">
        <v>24</v>
      </c>
      <c r="B25" s="62" t="s">
        <v>458</v>
      </c>
      <c r="C25" s="62"/>
      <c r="D25" s="61">
        <v>124</v>
      </c>
      <c r="E25" s="62" t="s">
        <v>160</v>
      </c>
      <c r="F25" s="62"/>
      <c r="G25" s="63">
        <v>6</v>
      </c>
      <c r="H25" s="63"/>
      <c r="I25" s="63"/>
      <c r="L25" s="62"/>
      <c r="O25" s="61"/>
    </row>
    <row r="26" spans="1:15" s="59" customFormat="1" ht="12" customHeight="1">
      <c r="A26" s="61">
        <v>25</v>
      </c>
      <c r="B26" s="62" t="s">
        <v>353</v>
      </c>
      <c r="C26" s="62"/>
      <c r="D26" s="62">
        <v>125</v>
      </c>
      <c r="E26" s="62" t="s">
        <v>117</v>
      </c>
      <c r="F26" s="62"/>
      <c r="G26" s="63">
        <v>7</v>
      </c>
      <c r="H26" s="63"/>
      <c r="I26" s="63"/>
      <c r="L26" s="62"/>
      <c r="O26" s="61"/>
    </row>
    <row r="27" spans="1:15" s="59" customFormat="1" ht="12" customHeight="1">
      <c r="A27" s="61">
        <v>26</v>
      </c>
      <c r="B27" s="62" t="s">
        <v>525</v>
      </c>
      <c r="C27" s="62"/>
      <c r="D27" s="62">
        <v>126</v>
      </c>
      <c r="E27" s="62" t="s">
        <v>280</v>
      </c>
      <c r="F27" s="62"/>
      <c r="G27" s="63">
        <v>8</v>
      </c>
      <c r="H27" s="63"/>
      <c r="I27" s="63"/>
      <c r="L27" s="62"/>
      <c r="O27" s="61"/>
    </row>
    <row r="28" spans="1:15" s="59" customFormat="1" ht="12" customHeight="1">
      <c r="A28" s="61">
        <v>27</v>
      </c>
      <c r="B28" s="62" t="s">
        <v>416</v>
      </c>
      <c r="C28" s="62"/>
      <c r="D28" s="62">
        <v>127</v>
      </c>
      <c r="E28" s="62" t="s">
        <v>392</v>
      </c>
      <c r="F28" s="62"/>
      <c r="G28" s="63">
        <v>9</v>
      </c>
      <c r="H28" s="63"/>
      <c r="I28" s="63"/>
      <c r="L28" s="62"/>
      <c r="O28" s="61"/>
    </row>
    <row r="29" spans="1:15" s="59" customFormat="1" ht="12" customHeight="1">
      <c r="A29" s="61">
        <v>28</v>
      </c>
      <c r="B29" s="62" t="s">
        <v>514</v>
      </c>
      <c r="C29" s="62"/>
      <c r="D29" s="61">
        <v>128</v>
      </c>
      <c r="E29" s="62" t="s">
        <v>519</v>
      </c>
      <c r="F29" s="62"/>
      <c r="G29" s="63">
        <v>10</v>
      </c>
      <c r="H29" s="63"/>
      <c r="I29" s="63"/>
      <c r="L29" s="62"/>
      <c r="O29" s="61"/>
    </row>
    <row r="30" spans="1:15" s="59" customFormat="1" ht="12" customHeight="1">
      <c r="A30" s="61">
        <v>29</v>
      </c>
      <c r="B30" s="62" t="s">
        <v>195</v>
      </c>
      <c r="C30" s="62"/>
      <c r="D30" s="62">
        <v>129</v>
      </c>
      <c r="E30" s="62" t="s">
        <v>431</v>
      </c>
      <c r="F30" s="62"/>
      <c r="G30" s="63">
        <v>11</v>
      </c>
      <c r="H30" s="63"/>
      <c r="I30" s="63"/>
      <c r="L30" s="62"/>
      <c r="O30" s="61"/>
    </row>
    <row r="31" spans="1:15" s="59" customFormat="1" ht="12" customHeight="1">
      <c r="A31" s="61">
        <v>30</v>
      </c>
      <c r="B31" s="62" t="s">
        <v>463</v>
      </c>
      <c r="C31" s="62"/>
      <c r="D31" s="62">
        <v>130</v>
      </c>
      <c r="E31" s="62" t="s">
        <v>385</v>
      </c>
      <c r="F31" s="62"/>
      <c r="G31" s="63">
        <v>12</v>
      </c>
      <c r="H31" s="63"/>
      <c r="I31" s="63"/>
      <c r="L31" s="62"/>
      <c r="O31" s="61"/>
    </row>
    <row r="32" spans="1:15" s="59" customFormat="1" ht="12" customHeight="1">
      <c r="A32" s="61">
        <v>31</v>
      </c>
      <c r="B32" s="62" t="s">
        <v>345</v>
      </c>
      <c r="C32" s="62"/>
      <c r="D32" s="62">
        <v>131</v>
      </c>
      <c r="E32" s="62" t="s">
        <v>306</v>
      </c>
      <c r="F32" s="62"/>
      <c r="G32" s="63">
        <v>13</v>
      </c>
      <c r="H32" s="63"/>
      <c r="I32" s="63"/>
      <c r="L32" s="62"/>
      <c r="O32" s="61"/>
    </row>
    <row r="33" spans="1:15" s="59" customFormat="1" ht="12" customHeight="1">
      <c r="A33" s="61">
        <v>32</v>
      </c>
      <c r="B33" s="62" t="s">
        <v>476</v>
      </c>
      <c r="C33" s="62"/>
      <c r="D33" s="61">
        <v>132</v>
      </c>
      <c r="E33" s="62" t="s">
        <v>472</v>
      </c>
      <c r="F33" s="62"/>
      <c r="G33" s="63">
        <v>14</v>
      </c>
      <c r="H33" s="63"/>
      <c r="I33" s="63"/>
      <c r="L33" s="62"/>
      <c r="O33" s="61"/>
    </row>
    <row r="34" spans="1:15" s="59" customFormat="1" ht="12" customHeight="1">
      <c r="A34" s="61">
        <v>33</v>
      </c>
      <c r="B34" s="62" t="s">
        <v>286</v>
      </c>
      <c r="C34" s="62"/>
      <c r="D34" s="62">
        <v>133</v>
      </c>
      <c r="E34" s="62" t="s">
        <v>457</v>
      </c>
      <c r="F34" s="62"/>
      <c r="G34" s="63">
        <v>15</v>
      </c>
      <c r="H34" s="63"/>
      <c r="I34" s="63"/>
      <c r="L34" s="62"/>
      <c r="O34" s="61"/>
    </row>
    <row r="35" spans="1:15" s="59" customFormat="1" ht="12" customHeight="1">
      <c r="A35" s="61">
        <v>34</v>
      </c>
      <c r="B35" s="62" t="s">
        <v>497</v>
      </c>
      <c r="C35" s="62"/>
      <c r="D35" s="62">
        <v>134</v>
      </c>
      <c r="E35" s="62" t="s">
        <v>481</v>
      </c>
      <c r="F35" s="62"/>
      <c r="G35" s="63">
        <v>16</v>
      </c>
      <c r="H35" s="63"/>
      <c r="I35" s="63"/>
      <c r="L35" s="62"/>
      <c r="O35" s="61"/>
    </row>
    <row r="36" spans="1:15" s="59" customFormat="1" ht="12" customHeight="1">
      <c r="A36" s="61">
        <v>35</v>
      </c>
      <c r="B36" s="62" t="s">
        <v>424</v>
      </c>
      <c r="C36" s="62"/>
      <c r="D36" s="62">
        <v>135</v>
      </c>
      <c r="E36" s="62" t="s">
        <v>462</v>
      </c>
      <c r="F36" s="62"/>
      <c r="G36" s="63">
        <v>17</v>
      </c>
      <c r="H36" s="63"/>
      <c r="I36" s="63"/>
      <c r="L36" s="62"/>
      <c r="O36" s="61"/>
    </row>
    <row r="37" spans="1:15" s="59" customFormat="1" ht="12" customHeight="1">
      <c r="A37" s="61">
        <v>36</v>
      </c>
      <c r="B37" s="62" t="s">
        <v>240</v>
      </c>
      <c r="C37" s="62"/>
      <c r="D37" s="61">
        <v>136</v>
      </c>
      <c r="E37" s="62" t="s">
        <v>448</v>
      </c>
      <c r="F37" s="62"/>
      <c r="G37" s="63">
        <v>18</v>
      </c>
      <c r="H37" s="63"/>
      <c r="I37" s="63"/>
      <c r="L37" s="62"/>
      <c r="O37" s="61"/>
    </row>
    <row r="38" spans="1:15" s="59" customFormat="1" ht="12" customHeight="1">
      <c r="A38" s="61">
        <v>37</v>
      </c>
      <c r="B38" s="62" t="s">
        <v>123</v>
      </c>
      <c r="C38" s="62"/>
      <c r="D38" s="62">
        <v>137</v>
      </c>
      <c r="E38" s="62" t="s">
        <v>360</v>
      </c>
      <c r="F38" s="62"/>
      <c r="G38" s="63">
        <v>19</v>
      </c>
      <c r="H38" s="63"/>
      <c r="I38" s="63"/>
      <c r="L38" s="62"/>
      <c r="O38" s="61"/>
    </row>
    <row r="39" spans="1:15" s="59" customFormat="1" ht="12" customHeight="1">
      <c r="A39" s="61">
        <v>38</v>
      </c>
      <c r="B39" s="62" t="s">
        <v>221</v>
      </c>
      <c r="C39" s="62"/>
      <c r="D39" s="62">
        <v>138</v>
      </c>
      <c r="E39" s="61" t="s">
        <v>322</v>
      </c>
      <c r="F39" s="61"/>
      <c r="G39" s="63">
        <v>20</v>
      </c>
      <c r="H39" s="64"/>
      <c r="I39" s="64"/>
      <c r="L39" s="62"/>
      <c r="O39" s="61"/>
    </row>
    <row r="40" spans="1:15" s="59" customFormat="1" ht="12" customHeight="1">
      <c r="A40" s="61">
        <v>39</v>
      </c>
      <c r="B40" s="62" t="s">
        <v>451</v>
      </c>
      <c r="C40" s="62"/>
      <c r="D40" s="62">
        <v>139</v>
      </c>
      <c r="E40" s="61" t="s">
        <v>521</v>
      </c>
      <c r="F40" s="61"/>
      <c r="G40" s="63">
        <v>21</v>
      </c>
      <c r="H40" s="64"/>
      <c r="I40" s="64"/>
      <c r="L40" s="62"/>
      <c r="O40" s="61"/>
    </row>
    <row r="41" spans="1:15" s="59" customFormat="1" ht="12" customHeight="1">
      <c r="A41" s="61">
        <v>40</v>
      </c>
      <c r="B41" s="62" t="s">
        <v>114</v>
      </c>
      <c r="C41" s="62"/>
      <c r="D41" s="61">
        <v>140</v>
      </c>
      <c r="E41" s="61" t="s">
        <v>180</v>
      </c>
      <c r="F41" s="61"/>
      <c r="G41" s="63">
        <v>22</v>
      </c>
      <c r="H41" s="64"/>
      <c r="I41" s="64"/>
      <c r="L41" s="62"/>
      <c r="O41" s="61"/>
    </row>
    <row r="42" spans="1:15" s="59" customFormat="1" ht="12" customHeight="1">
      <c r="A42" s="61">
        <v>41</v>
      </c>
      <c r="B42" s="62" t="s">
        <v>100</v>
      </c>
      <c r="C42" s="62"/>
      <c r="D42" s="62">
        <v>141</v>
      </c>
      <c r="E42" s="61" t="s">
        <v>526</v>
      </c>
      <c r="F42" s="61"/>
      <c r="G42" s="63">
        <v>23</v>
      </c>
      <c r="H42" s="64"/>
      <c r="I42" s="64"/>
      <c r="L42" s="62"/>
      <c r="O42" s="61"/>
    </row>
    <row r="43" spans="1:15" s="59" customFormat="1" ht="12" customHeight="1">
      <c r="A43" s="61">
        <v>42</v>
      </c>
      <c r="B43" s="62" t="s">
        <v>473</v>
      </c>
      <c r="C43" s="62"/>
      <c r="D43" s="62">
        <v>142</v>
      </c>
      <c r="E43" s="62" t="s">
        <v>516</v>
      </c>
      <c r="F43" s="62"/>
      <c r="G43" s="63">
        <v>24</v>
      </c>
      <c r="H43" s="63"/>
      <c r="I43" s="63"/>
      <c r="L43" s="62"/>
      <c r="O43" s="61"/>
    </row>
    <row r="44" spans="1:15" s="59" customFormat="1" ht="12" customHeight="1">
      <c r="A44" s="61">
        <v>43</v>
      </c>
      <c r="B44" s="62" t="s">
        <v>113</v>
      </c>
      <c r="C44" s="62"/>
      <c r="D44" s="62">
        <v>143</v>
      </c>
      <c r="E44" s="62" t="s">
        <v>146</v>
      </c>
      <c r="F44" s="62"/>
      <c r="G44" s="63">
        <v>25</v>
      </c>
      <c r="H44" s="63"/>
      <c r="I44" s="63"/>
      <c r="L44" s="62"/>
      <c r="O44" s="61"/>
    </row>
    <row r="45" spans="1:15" s="59" customFormat="1" ht="12" customHeight="1">
      <c r="A45" s="61">
        <v>44</v>
      </c>
      <c r="B45" s="62" t="s">
        <v>330</v>
      </c>
      <c r="C45" s="62"/>
      <c r="D45" s="61">
        <v>144</v>
      </c>
      <c r="E45" s="62" t="s">
        <v>384</v>
      </c>
      <c r="F45" s="62"/>
      <c r="G45" s="63">
        <v>26</v>
      </c>
      <c r="H45" s="63"/>
      <c r="I45" s="63"/>
      <c r="L45" s="61"/>
      <c r="O45" s="61"/>
    </row>
    <row r="46" spans="1:15" s="59" customFormat="1" ht="12" customHeight="1">
      <c r="A46" s="61">
        <v>45</v>
      </c>
      <c r="B46" s="62" t="s">
        <v>279</v>
      </c>
      <c r="C46" s="62"/>
      <c r="D46" s="62">
        <v>145</v>
      </c>
      <c r="E46" s="62" t="s">
        <v>268</v>
      </c>
      <c r="F46" s="62"/>
      <c r="G46" s="63">
        <v>27</v>
      </c>
      <c r="H46" s="63"/>
      <c r="I46" s="63"/>
      <c r="L46" s="61"/>
      <c r="O46" s="61"/>
    </row>
    <row r="47" spans="1:15" s="59" customFormat="1" ht="12" customHeight="1">
      <c r="A47" s="61">
        <v>46</v>
      </c>
      <c r="B47" s="62" t="s">
        <v>245</v>
      </c>
      <c r="C47" s="62"/>
      <c r="D47" s="62">
        <v>146</v>
      </c>
      <c r="E47" s="62" t="s">
        <v>478</v>
      </c>
      <c r="F47" s="62"/>
      <c r="G47" s="63">
        <v>28</v>
      </c>
      <c r="H47" s="63"/>
      <c r="I47" s="63"/>
      <c r="L47" s="62"/>
      <c r="O47" s="61"/>
    </row>
    <row r="48" spans="1:15" s="59" customFormat="1" ht="12" customHeight="1">
      <c r="A48" s="61">
        <v>47</v>
      </c>
      <c r="B48" s="62" t="s">
        <v>333</v>
      </c>
      <c r="C48" s="62"/>
      <c r="D48" s="62">
        <v>147</v>
      </c>
      <c r="E48" s="62" t="s">
        <v>502</v>
      </c>
      <c r="F48" s="62"/>
      <c r="G48" s="63">
        <v>29</v>
      </c>
      <c r="H48" s="63"/>
      <c r="I48" s="63"/>
      <c r="L48" s="61"/>
      <c r="O48" s="61"/>
    </row>
    <row r="49" spans="1:15" s="59" customFormat="1" ht="12" customHeight="1">
      <c r="A49" s="61">
        <v>48</v>
      </c>
      <c r="B49" s="62" t="s">
        <v>271</v>
      </c>
      <c r="C49" s="62"/>
      <c r="D49" s="61">
        <v>148</v>
      </c>
      <c r="E49" s="62" t="s">
        <v>337</v>
      </c>
      <c r="F49" s="62"/>
      <c r="G49" s="63">
        <v>30</v>
      </c>
      <c r="H49" s="63"/>
      <c r="I49" s="63"/>
      <c r="L49" s="61"/>
      <c r="O49" s="61"/>
    </row>
    <row r="50" spans="1:15" s="59" customFormat="1" ht="12" customHeight="1">
      <c r="A50" s="61">
        <v>49</v>
      </c>
      <c r="B50" s="62" t="s">
        <v>216</v>
      </c>
      <c r="C50" s="62"/>
      <c r="D50" s="62">
        <v>149</v>
      </c>
      <c r="E50" s="62" t="s">
        <v>205</v>
      </c>
      <c r="F50" s="62"/>
      <c r="G50" s="63">
        <v>31</v>
      </c>
      <c r="H50" s="63"/>
      <c r="I50" s="63"/>
      <c r="L50" s="61"/>
      <c r="O50" s="61"/>
    </row>
    <row r="51" spans="1:15" s="59" customFormat="1" ht="12" customHeight="1">
      <c r="A51" s="61">
        <v>50</v>
      </c>
      <c r="B51" s="62" t="s">
        <v>109</v>
      </c>
      <c r="C51" s="62"/>
      <c r="D51" s="62">
        <v>150</v>
      </c>
      <c r="E51" s="62" t="s">
        <v>507</v>
      </c>
      <c r="F51" s="62"/>
      <c r="G51" s="63">
        <v>32</v>
      </c>
      <c r="H51" s="63"/>
      <c r="I51" s="63"/>
      <c r="L51" s="62"/>
      <c r="O51" s="61"/>
    </row>
    <row r="52" spans="1:15" s="59" customFormat="1" ht="12" customHeight="1">
      <c r="A52" s="61">
        <v>51</v>
      </c>
      <c r="B52" s="62" t="s">
        <v>201</v>
      </c>
      <c r="C52" s="62"/>
      <c r="D52" s="62">
        <v>151</v>
      </c>
      <c r="E52" s="62" t="s">
        <v>226</v>
      </c>
      <c r="F52" s="62"/>
      <c r="G52" s="63">
        <v>33</v>
      </c>
      <c r="H52" s="63"/>
      <c r="I52" s="63"/>
      <c r="L52" s="62"/>
      <c r="O52" s="61"/>
    </row>
    <row r="53" spans="1:15" s="59" customFormat="1" ht="12" customHeight="1">
      <c r="A53" s="61">
        <v>52</v>
      </c>
      <c r="B53" s="62" t="s">
        <v>161</v>
      </c>
      <c r="C53" s="62"/>
      <c r="D53" s="61">
        <v>152</v>
      </c>
      <c r="E53" s="62" t="s">
        <v>186</v>
      </c>
      <c r="F53" s="62"/>
      <c r="G53" s="63">
        <v>34</v>
      </c>
      <c r="H53" s="63"/>
      <c r="I53" s="63"/>
      <c r="L53" s="61"/>
      <c r="O53" s="61"/>
    </row>
    <row r="54" spans="1:15" s="59" customFormat="1" ht="12" customHeight="1">
      <c r="A54" s="61">
        <v>53</v>
      </c>
      <c r="B54" s="62" t="s">
        <v>368</v>
      </c>
      <c r="C54" s="62"/>
      <c r="D54" s="62">
        <v>153</v>
      </c>
      <c r="E54" s="62" t="s">
        <v>396</v>
      </c>
      <c r="F54" s="62"/>
      <c r="G54" s="63">
        <v>35</v>
      </c>
      <c r="H54" s="63"/>
      <c r="I54" s="63"/>
      <c r="L54" s="62"/>
      <c r="O54" s="61"/>
    </row>
    <row r="55" spans="1:15" s="59" customFormat="1" ht="12" customHeight="1">
      <c r="A55" s="61">
        <v>54</v>
      </c>
      <c r="B55" s="62" t="s">
        <v>434</v>
      </c>
      <c r="C55" s="62"/>
      <c r="D55" s="62">
        <v>154</v>
      </c>
      <c r="E55" s="62" t="s">
        <v>310</v>
      </c>
      <c r="F55" s="62"/>
      <c r="G55" s="63">
        <v>36</v>
      </c>
      <c r="H55" s="63"/>
      <c r="I55" s="63"/>
      <c r="L55" s="62"/>
      <c r="O55" s="61"/>
    </row>
    <row r="56" spans="1:15" s="59" customFormat="1" ht="12" customHeight="1">
      <c r="A56" s="61">
        <v>55</v>
      </c>
      <c r="B56" s="62" t="s">
        <v>206</v>
      </c>
      <c r="C56" s="62"/>
      <c r="D56" s="62">
        <v>155</v>
      </c>
      <c r="E56" s="62" t="s">
        <v>211</v>
      </c>
      <c r="F56" s="62"/>
      <c r="G56" s="63">
        <v>37</v>
      </c>
      <c r="H56" s="63"/>
      <c r="I56" s="63"/>
      <c r="L56" s="62"/>
      <c r="O56" s="61"/>
    </row>
    <row r="57" spans="1:15" s="59" customFormat="1" ht="12" customHeight="1">
      <c r="A57" s="61">
        <v>56</v>
      </c>
      <c r="B57" s="62" t="s">
        <v>520</v>
      </c>
      <c r="C57" s="62"/>
      <c r="D57" s="61">
        <v>156</v>
      </c>
      <c r="E57" s="62" t="s">
        <v>369</v>
      </c>
      <c r="F57" s="62"/>
      <c r="G57" s="63">
        <v>38</v>
      </c>
      <c r="H57" s="63"/>
      <c r="I57" s="63"/>
      <c r="L57" s="62"/>
      <c r="O57" s="61"/>
    </row>
    <row r="58" spans="1:15" s="59" customFormat="1" ht="12" customHeight="1">
      <c r="A58" s="61">
        <v>57</v>
      </c>
      <c r="B58" s="62" t="s">
        <v>325</v>
      </c>
      <c r="C58" s="62"/>
      <c r="D58" s="62">
        <v>157</v>
      </c>
      <c r="E58" s="62" t="s">
        <v>471</v>
      </c>
      <c r="F58" s="62"/>
      <c r="G58" s="63">
        <v>39</v>
      </c>
      <c r="H58" s="63"/>
      <c r="I58" s="63"/>
      <c r="L58" s="62"/>
      <c r="O58" s="61"/>
    </row>
    <row r="59" spans="1:15" s="59" customFormat="1" ht="12" customHeight="1">
      <c r="A59" s="61">
        <v>58</v>
      </c>
      <c r="B59" s="62" t="s">
        <v>283</v>
      </c>
      <c r="C59" s="62"/>
      <c r="D59" s="62">
        <v>158</v>
      </c>
      <c r="E59" s="62" t="s">
        <v>405</v>
      </c>
      <c r="F59" s="62"/>
      <c r="G59" s="63">
        <v>40</v>
      </c>
      <c r="H59" s="63"/>
      <c r="I59" s="63"/>
      <c r="L59" s="62"/>
      <c r="O59" s="61"/>
    </row>
    <row r="60" spans="1:15" s="59" customFormat="1" ht="12" customHeight="1">
      <c r="A60" s="61">
        <v>59</v>
      </c>
      <c r="B60" s="62" t="s">
        <v>364</v>
      </c>
      <c r="C60" s="62"/>
      <c r="D60" s="62">
        <v>159</v>
      </c>
      <c r="E60" s="62" t="s">
        <v>405</v>
      </c>
      <c r="F60" s="62"/>
      <c r="G60" s="63">
        <v>41</v>
      </c>
      <c r="H60" s="63"/>
      <c r="I60" s="63"/>
      <c r="L60" s="62"/>
      <c r="O60" s="61"/>
    </row>
    <row r="61" spans="1:15" s="59" customFormat="1" ht="12" customHeight="1">
      <c r="A61" s="61">
        <v>60</v>
      </c>
      <c r="B61" s="62" t="s">
        <v>318</v>
      </c>
      <c r="C61" s="62"/>
      <c r="D61" s="61">
        <v>160</v>
      </c>
      <c r="E61" s="62" t="s">
        <v>426</v>
      </c>
      <c r="F61" s="62"/>
      <c r="G61" s="63">
        <v>42</v>
      </c>
      <c r="H61" s="63"/>
      <c r="I61" s="63"/>
      <c r="L61" s="62"/>
      <c r="O61" s="61"/>
    </row>
    <row r="62" spans="1:15" s="59" customFormat="1" ht="12" customHeight="1">
      <c r="A62" s="61">
        <v>61</v>
      </c>
      <c r="B62" s="62" t="s">
        <v>530</v>
      </c>
      <c r="C62" s="62"/>
      <c r="D62" s="62">
        <v>161</v>
      </c>
      <c r="E62" s="62" t="s">
        <v>315</v>
      </c>
      <c r="F62" s="62"/>
      <c r="G62" s="63">
        <v>43</v>
      </c>
      <c r="H62" s="63"/>
      <c r="I62" s="63"/>
      <c r="L62" s="62"/>
      <c r="O62" s="61"/>
    </row>
    <row r="63" spans="1:15" s="59" customFormat="1" ht="12" customHeight="1">
      <c r="A63" s="61">
        <v>62</v>
      </c>
      <c r="B63" s="62" t="s">
        <v>439</v>
      </c>
      <c r="C63" s="62"/>
      <c r="D63" s="62">
        <v>162</v>
      </c>
      <c r="E63" s="62" t="s">
        <v>170</v>
      </c>
      <c r="F63" s="62"/>
      <c r="G63" s="63">
        <v>44</v>
      </c>
      <c r="H63" s="63"/>
      <c r="I63" s="63"/>
      <c r="L63" s="62"/>
      <c r="O63" s="61"/>
    </row>
    <row r="64" spans="1:15" s="59" customFormat="1" ht="12" customHeight="1">
      <c r="A64" s="61">
        <v>63</v>
      </c>
      <c r="B64" s="62" t="s">
        <v>191</v>
      </c>
      <c r="C64" s="62"/>
      <c r="D64" s="62">
        <v>163</v>
      </c>
      <c r="E64" s="62" t="s">
        <v>319</v>
      </c>
      <c r="F64" s="62"/>
      <c r="G64" s="63">
        <v>45</v>
      </c>
      <c r="H64" s="63"/>
      <c r="I64" s="63"/>
      <c r="L64" s="62"/>
      <c r="O64" s="61"/>
    </row>
    <row r="65" spans="1:15" s="59" customFormat="1" ht="12" customHeight="1">
      <c r="A65" s="61">
        <v>64</v>
      </c>
      <c r="B65" s="62" t="s">
        <v>250</v>
      </c>
      <c r="C65" s="62"/>
      <c r="D65" s="61">
        <v>164</v>
      </c>
      <c r="E65" s="62" t="s">
        <v>264</v>
      </c>
      <c r="F65" s="62"/>
      <c r="G65" s="63">
        <v>46</v>
      </c>
      <c r="H65" s="63"/>
      <c r="I65" s="63"/>
      <c r="L65" s="62"/>
      <c r="O65" s="61"/>
    </row>
    <row r="66" spans="1:15" s="59" customFormat="1" ht="12" customHeight="1">
      <c r="A66" s="61">
        <v>65</v>
      </c>
      <c r="B66" s="62" t="s">
        <v>506</v>
      </c>
      <c r="C66" s="62"/>
      <c r="D66" s="62">
        <v>165</v>
      </c>
      <c r="E66" s="62" t="s">
        <v>354</v>
      </c>
      <c r="F66" s="62"/>
      <c r="G66" s="63">
        <v>47</v>
      </c>
      <c r="H66" s="63"/>
      <c r="I66" s="63"/>
      <c r="L66" s="61"/>
      <c r="O66" s="61"/>
    </row>
    <row r="67" spans="1:15" s="59" customFormat="1" ht="12" customHeight="1">
      <c r="A67" s="61">
        <v>66</v>
      </c>
      <c r="B67" s="62" t="s">
        <v>326</v>
      </c>
      <c r="C67" s="62"/>
      <c r="D67" s="62">
        <v>166</v>
      </c>
      <c r="E67" s="62" t="s">
        <v>346</v>
      </c>
      <c r="F67" s="62"/>
      <c r="I67" s="62"/>
      <c r="L67" s="62"/>
      <c r="O67" s="61"/>
    </row>
    <row r="68" spans="1:15" s="59" customFormat="1" ht="12" customHeight="1">
      <c r="A68" s="61">
        <v>67</v>
      </c>
      <c r="B68" s="62" t="s">
        <v>400</v>
      </c>
      <c r="C68" s="62"/>
      <c r="D68" s="62">
        <v>167</v>
      </c>
      <c r="E68" s="62" t="s">
        <v>136</v>
      </c>
      <c r="F68" s="62"/>
      <c r="I68" s="61"/>
      <c r="L68" s="62"/>
      <c r="O68" s="61"/>
    </row>
    <row r="69" spans="1:15" s="59" customFormat="1" ht="12" customHeight="1">
      <c r="A69" s="61">
        <v>68</v>
      </c>
      <c r="B69" s="62" t="s">
        <v>501</v>
      </c>
      <c r="C69" s="62"/>
      <c r="D69" s="61">
        <v>168</v>
      </c>
      <c r="E69" s="62" t="s">
        <v>388</v>
      </c>
      <c r="F69" s="62"/>
      <c r="I69" s="62"/>
      <c r="L69" s="61"/>
      <c r="O69" s="61"/>
    </row>
    <row r="70" spans="1:15" s="59" customFormat="1" ht="12" customHeight="1">
      <c r="A70" s="61">
        <v>69</v>
      </c>
      <c r="B70" s="62" t="s">
        <v>524</v>
      </c>
      <c r="C70" s="62"/>
      <c r="D70" s="62">
        <v>169</v>
      </c>
      <c r="E70" s="62" t="s">
        <v>176</v>
      </c>
      <c r="F70" s="62"/>
      <c r="I70" s="62"/>
      <c r="L70" s="62"/>
      <c r="O70" s="61"/>
    </row>
    <row r="71" spans="1:15" s="59" customFormat="1" ht="12" customHeight="1">
      <c r="A71" s="61">
        <v>70</v>
      </c>
      <c r="B71" s="62" t="s">
        <v>493</v>
      </c>
      <c r="C71" s="62"/>
      <c r="D71" s="62">
        <v>170</v>
      </c>
      <c r="E71" s="62" t="s">
        <v>171</v>
      </c>
      <c r="F71" s="62"/>
      <c r="I71" s="62"/>
      <c r="L71" s="62"/>
      <c r="O71" s="61"/>
    </row>
    <row r="72" spans="1:15" s="59" customFormat="1" ht="12" customHeight="1">
      <c r="A72" s="61">
        <v>71</v>
      </c>
      <c r="B72" s="62" t="s">
        <v>442</v>
      </c>
      <c r="C72" s="62"/>
      <c r="D72" s="62">
        <v>171</v>
      </c>
      <c r="E72" s="62" t="s">
        <v>181</v>
      </c>
      <c r="F72" s="62"/>
      <c r="I72" s="61"/>
      <c r="L72" s="61"/>
      <c r="O72" s="61"/>
    </row>
    <row r="73" spans="1:15" s="59" customFormat="1" ht="12" customHeight="1">
      <c r="A73" s="61">
        <v>72</v>
      </c>
      <c r="B73" s="62" t="s">
        <v>94</v>
      </c>
      <c r="C73" s="62"/>
      <c r="D73" s="61">
        <v>172</v>
      </c>
      <c r="E73" s="62" t="s">
        <v>381</v>
      </c>
      <c r="F73" s="62"/>
      <c r="I73" s="61"/>
      <c r="L73" s="61"/>
      <c r="O73" s="61"/>
    </row>
    <row r="74" spans="1:15" s="59" customFormat="1" ht="12" customHeight="1">
      <c r="A74" s="61">
        <v>73</v>
      </c>
      <c r="B74" s="62" t="s">
        <v>338</v>
      </c>
      <c r="C74" s="62"/>
      <c r="D74" s="62">
        <v>173</v>
      </c>
      <c r="E74" s="62" t="s">
        <v>415</v>
      </c>
      <c r="F74" s="62"/>
      <c r="I74" s="62"/>
      <c r="L74" s="61"/>
      <c r="O74" s="61"/>
    </row>
    <row r="75" spans="1:15" s="59" customFormat="1" ht="12" customHeight="1">
      <c r="A75" s="61">
        <v>74</v>
      </c>
      <c r="B75" s="62" t="s">
        <v>287</v>
      </c>
      <c r="C75" s="62"/>
      <c r="D75" s="62">
        <v>174</v>
      </c>
      <c r="E75" s="62" t="s">
        <v>446</v>
      </c>
      <c r="F75" s="62"/>
      <c r="I75" s="62"/>
      <c r="L75" s="61"/>
      <c r="O75" s="61"/>
    </row>
    <row r="76" spans="1:15" s="59" customFormat="1" ht="12" customHeight="1">
      <c r="A76" s="61">
        <v>75</v>
      </c>
      <c r="B76" s="62" t="s">
        <v>200</v>
      </c>
      <c r="C76" s="62"/>
      <c r="D76" s="62">
        <v>175</v>
      </c>
      <c r="E76" s="62" t="s">
        <v>430</v>
      </c>
      <c r="F76" s="62"/>
      <c r="I76" s="62"/>
      <c r="L76" s="61"/>
      <c r="O76" s="61"/>
    </row>
    <row r="77" spans="1:15" s="59" customFormat="1" ht="12" customHeight="1">
      <c r="A77" s="61">
        <v>76</v>
      </c>
      <c r="B77" s="62" t="s">
        <v>349</v>
      </c>
      <c r="C77" s="62"/>
      <c r="D77" s="61">
        <v>176</v>
      </c>
      <c r="E77" s="62" t="s">
        <v>361</v>
      </c>
      <c r="F77" s="62"/>
      <c r="I77" s="62"/>
      <c r="L77" s="62"/>
      <c r="O77" s="61"/>
    </row>
    <row r="78" spans="1:15" s="59" customFormat="1" ht="12" customHeight="1">
      <c r="A78" s="61">
        <v>77</v>
      </c>
      <c r="B78" s="62" t="s">
        <v>95</v>
      </c>
      <c r="C78" s="62"/>
      <c r="D78" s="62">
        <v>177</v>
      </c>
      <c r="E78" s="62" t="s">
        <v>376</v>
      </c>
      <c r="F78" s="62"/>
      <c r="I78" s="62"/>
      <c r="L78" s="62"/>
      <c r="O78" s="61"/>
    </row>
    <row r="79" spans="1:15" s="59" customFormat="1" ht="12" customHeight="1">
      <c r="A79" s="61">
        <v>78</v>
      </c>
      <c r="B79" s="62" t="s">
        <v>135</v>
      </c>
      <c r="C79" s="62"/>
      <c r="D79" s="62">
        <v>178</v>
      </c>
      <c r="E79" s="62" t="s">
        <v>303</v>
      </c>
      <c r="F79" s="62"/>
      <c r="I79" s="61"/>
      <c r="L79" s="62"/>
      <c r="O79" s="61"/>
    </row>
    <row r="80" spans="1:15" s="59" customFormat="1" ht="12" customHeight="1">
      <c r="A80" s="61">
        <v>79</v>
      </c>
      <c r="B80" s="62" t="s">
        <v>295</v>
      </c>
      <c r="C80" s="62"/>
      <c r="D80" s="62">
        <v>179</v>
      </c>
      <c r="E80" s="62" t="s">
        <v>401</v>
      </c>
      <c r="F80" s="62"/>
      <c r="I80" s="62"/>
      <c r="L80" s="62"/>
      <c r="O80" s="61"/>
    </row>
    <row r="81" spans="1:15" s="59" customFormat="1" ht="12" customHeight="1">
      <c r="A81" s="61">
        <v>80</v>
      </c>
      <c r="B81" s="62" t="s">
        <v>380</v>
      </c>
      <c r="C81" s="62"/>
      <c r="D81" s="61">
        <v>180</v>
      </c>
      <c r="E81" s="62" t="s">
        <v>393</v>
      </c>
      <c r="F81" s="62"/>
      <c r="I81" s="62"/>
      <c r="L81" s="61"/>
      <c r="O81" s="61"/>
    </row>
    <row r="82" spans="1:15" s="59" customFormat="1" ht="12" customHeight="1">
      <c r="A82" s="61">
        <v>81</v>
      </c>
      <c r="B82" s="62" t="s">
        <v>254</v>
      </c>
      <c r="C82" s="62"/>
      <c r="D82" s="62">
        <v>181</v>
      </c>
      <c r="E82" s="62" t="s">
        <v>492</v>
      </c>
      <c r="F82" s="62"/>
      <c r="I82" s="62"/>
      <c r="L82" s="61"/>
      <c r="O82" s="61"/>
    </row>
    <row r="83" spans="1:15" s="59" customFormat="1" ht="12" customHeight="1">
      <c r="A83" s="61">
        <v>82</v>
      </c>
      <c r="B83" s="62" t="s">
        <v>249</v>
      </c>
      <c r="C83" s="62"/>
      <c r="D83" s="62">
        <v>182</v>
      </c>
      <c r="E83" s="62" t="s">
        <v>314</v>
      </c>
      <c r="F83" s="62"/>
      <c r="I83" s="62"/>
      <c r="L83" s="61"/>
      <c r="O83" s="61"/>
    </row>
    <row r="84" spans="1:15" s="59" customFormat="1" ht="12" customHeight="1">
      <c r="A84" s="61">
        <v>83</v>
      </c>
      <c r="B84" s="62" t="s">
        <v>353</v>
      </c>
      <c r="C84" s="62"/>
      <c r="D84" s="62">
        <v>183</v>
      </c>
      <c r="E84" s="62" t="s">
        <v>496</v>
      </c>
      <c r="F84" s="62"/>
      <c r="I84" s="62"/>
      <c r="L84" s="61"/>
      <c r="O84" s="61"/>
    </row>
    <row r="85" spans="1:15" s="59" customFormat="1" ht="12" customHeight="1">
      <c r="A85" s="61">
        <v>84</v>
      </c>
      <c r="B85" s="62" t="s">
        <v>461</v>
      </c>
      <c r="C85" s="62"/>
      <c r="D85" s="61">
        <v>184</v>
      </c>
      <c r="E85" s="62" t="s">
        <v>482</v>
      </c>
      <c r="F85" s="62"/>
      <c r="I85" s="62"/>
      <c r="L85" s="61"/>
      <c r="O85" s="61"/>
    </row>
    <row r="86" spans="1:15" s="59" customFormat="1" ht="12" customHeight="1">
      <c r="A86" s="61">
        <v>85</v>
      </c>
      <c r="B86" s="62" t="s">
        <v>341</v>
      </c>
      <c r="C86" s="62"/>
      <c r="D86" s="62">
        <v>185</v>
      </c>
      <c r="E86" s="62" t="s">
        <v>412</v>
      </c>
      <c r="F86" s="62"/>
      <c r="I86" s="62"/>
      <c r="L86" s="62"/>
      <c r="O86" s="61"/>
    </row>
    <row r="87" spans="1:15" s="59" customFormat="1" ht="12" customHeight="1">
      <c r="A87" s="61">
        <v>86</v>
      </c>
      <c r="B87" s="62" t="s">
        <v>275</v>
      </c>
      <c r="C87" s="62"/>
      <c r="D87" s="62">
        <v>186</v>
      </c>
      <c r="E87" s="62" t="s">
        <v>447</v>
      </c>
      <c r="F87" s="62"/>
      <c r="I87" s="62"/>
      <c r="L87" s="62"/>
      <c r="O87" s="61"/>
    </row>
    <row r="88" spans="1:15" s="59" customFormat="1" ht="12" customHeight="1">
      <c r="A88" s="61">
        <v>87</v>
      </c>
      <c r="B88" s="62" t="s">
        <v>477</v>
      </c>
      <c r="C88" s="62"/>
      <c r="D88" s="62">
        <v>187</v>
      </c>
      <c r="E88" s="62" t="s">
        <v>141</v>
      </c>
      <c r="F88" s="62"/>
      <c r="I88" s="62"/>
      <c r="L88" s="62"/>
      <c r="O88" s="61"/>
    </row>
    <row r="89" spans="1:15" s="59" customFormat="1" ht="12" customHeight="1">
      <c r="A89" s="61">
        <v>88</v>
      </c>
      <c r="B89" s="62" t="s">
        <v>302</v>
      </c>
      <c r="C89" s="62"/>
      <c r="D89" s="61">
        <v>188</v>
      </c>
      <c r="E89" s="62" t="s">
        <v>397</v>
      </c>
      <c r="F89" s="62"/>
      <c r="I89" s="62"/>
      <c r="L89" s="62"/>
      <c r="O89" s="61"/>
    </row>
    <row r="90" spans="1:15" s="59" customFormat="1" ht="12" customHeight="1">
      <c r="A90" s="61">
        <v>89</v>
      </c>
      <c r="B90" s="62" t="s">
        <v>104</v>
      </c>
      <c r="C90" s="62"/>
      <c r="D90" s="62">
        <v>189</v>
      </c>
      <c r="E90" s="62" t="s">
        <v>307</v>
      </c>
      <c r="F90" s="62"/>
      <c r="I90" s="62"/>
      <c r="L90" s="62"/>
      <c r="O90" s="61"/>
    </row>
    <row r="91" spans="1:15" s="59" customFormat="1" ht="12" customHeight="1">
      <c r="A91" s="61">
        <v>90</v>
      </c>
      <c r="B91" s="62" t="s">
        <v>267</v>
      </c>
      <c r="C91" s="62"/>
      <c r="D91" s="62">
        <v>190</v>
      </c>
      <c r="E91" s="62" t="s">
        <v>487</v>
      </c>
      <c r="F91" s="62"/>
      <c r="I91" s="62"/>
      <c r="L91" s="62"/>
      <c r="O91" s="61"/>
    </row>
    <row r="92" spans="1:15" s="59" customFormat="1" ht="12" customHeight="1">
      <c r="A92" s="61">
        <v>91</v>
      </c>
      <c r="B92" s="62" t="s">
        <v>128</v>
      </c>
      <c r="C92" s="62"/>
      <c r="D92" s="62">
        <v>191</v>
      </c>
      <c r="E92" s="62" t="s">
        <v>155</v>
      </c>
      <c r="F92" s="62"/>
      <c r="I92" s="62"/>
      <c r="L92" s="62"/>
      <c r="O92" s="61"/>
    </row>
    <row r="93" spans="1:15" s="59" customFormat="1" ht="12" customHeight="1">
      <c r="A93" s="61">
        <v>92</v>
      </c>
      <c r="B93" s="62" t="s">
        <v>486</v>
      </c>
      <c r="C93" s="62"/>
      <c r="D93" s="61">
        <v>192</v>
      </c>
      <c r="E93" s="62" t="s">
        <v>423</v>
      </c>
      <c r="F93" s="62"/>
      <c r="I93" s="61"/>
      <c r="L93" s="62"/>
      <c r="O93" s="61"/>
    </row>
    <row r="94" spans="1:15" s="59" customFormat="1" ht="12" customHeight="1">
      <c r="A94" s="61">
        <v>93</v>
      </c>
      <c r="B94" s="62" t="s">
        <v>495</v>
      </c>
      <c r="C94" s="62"/>
      <c r="D94" s="62">
        <v>193</v>
      </c>
      <c r="E94" s="62" t="s">
        <v>99</v>
      </c>
      <c r="F94" s="62"/>
      <c r="I94" s="62"/>
      <c r="L94" s="62"/>
      <c r="O94" s="61"/>
    </row>
    <row r="95" spans="1:15" s="59" customFormat="1" ht="12" customHeight="1">
      <c r="A95" s="61">
        <v>94</v>
      </c>
      <c r="B95" s="62" t="s">
        <v>350</v>
      </c>
      <c r="C95" s="62"/>
      <c r="D95" s="62">
        <v>194</v>
      </c>
      <c r="E95" s="62" t="s">
        <v>342</v>
      </c>
      <c r="F95" s="62"/>
      <c r="I95" s="62"/>
      <c r="L95" s="62"/>
      <c r="O95" s="61"/>
    </row>
    <row r="96" spans="1:15" s="59" customFormat="1" ht="12" customHeight="1">
      <c r="A96" s="61">
        <v>95</v>
      </c>
      <c r="B96" s="62" t="s">
        <v>427</v>
      </c>
      <c r="C96" s="62"/>
      <c r="D96" s="62">
        <v>195</v>
      </c>
      <c r="E96" s="62" t="s">
        <v>435</v>
      </c>
      <c r="F96" s="62"/>
      <c r="I96" s="62"/>
      <c r="L96" s="62"/>
      <c r="O96" s="61"/>
    </row>
    <row r="97" spans="1:15" s="59" customFormat="1" ht="12" customHeight="1">
      <c r="A97" s="61">
        <v>96</v>
      </c>
      <c r="B97" s="62" t="s">
        <v>190</v>
      </c>
      <c r="C97" s="62"/>
      <c r="D97" s="61">
        <v>196</v>
      </c>
      <c r="E97" s="62" t="s">
        <v>298</v>
      </c>
      <c r="F97" s="62"/>
      <c r="I97" s="62"/>
      <c r="L97" s="61"/>
      <c r="O97" s="61"/>
    </row>
    <row r="98" spans="1:15" s="59" customFormat="1" ht="12" customHeight="1">
      <c r="A98" s="61">
        <v>97</v>
      </c>
      <c r="B98" s="62" t="s">
        <v>483</v>
      </c>
      <c r="C98" s="62"/>
      <c r="D98" s="62">
        <v>197</v>
      </c>
      <c r="E98" s="62" t="s">
        <v>294</v>
      </c>
      <c r="F98" s="62"/>
      <c r="I98" s="62"/>
      <c r="L98" s="62"/>
      <c r="O98" s="61"/>
    </row>
    <row r="99" spans="1:15" s="59" customFormat="1" ht="12" customHeight="1">
      <c r="A99" s="61">
        <v>98</v>
      </c>
      <c r="B99" s="62" t="s">
        <v>235</v>
      </c>
      <c r="C99" s="62"/>
      <c r="D99" s="62">
        <v>198</v>
      </c>
      <c r="E99" s="62" t="s">
        <v>231</v>
      </c>
      <c r="F99" s="62"/>
      <c r="I99" s="61"/>
      <c r="L99" s="62"/>
      <c r="O99" s="61"/>
    </row>
    <row r="100" spans="1:15" s="59" customFormat="1" ht="12" customHeight="1">
      <c r="A100" s="61">
        <v>99</v>
      </c>
      <c r="B100" s="62" t="s">
        <v>108</v>
      </c>
      <c r="C100" s="62"/>
      <c r="D100" s="62">
        <v>199</v>
      </c>
      <c r="E100" s="62" t="s">
        <v>373</v>
      </c>
      <c r="F100" s="62"/>
      <c r="I100" s="62"/>
      <c r="L100" s="62"/>
      <c r="O100" s="61"/>
    </row>
    <row r="101" spans="1:15" s="59" customFormat="1" ht="12" customHeight="1">
      <c r="A101" s="61">
        <v>100</v>
      </c>
      <c r="B101" s="62" t="s">
        <v>505</v>
      </c>
      <c r="C101" s="62"/>
      <c r="D101" s="61">
        <v>200</v>
      </c>
      <c r="E101" s="62" t="s">
        <v>185</v>
      </c>
      <c r="F101" s="62"/>
      <c r="I101" s="62"/>
      <c r="L101" s="62"/>
      <c r="M101" s="61"/>
      <c r="N101" s="61"/>
      <c r="O101" s="61"/>
    </row>
    <row r="102" spans="4:9" s="59" customFormat="1" ht="12" customHeight="1">
      <c r="D102" s="60"/>
      <c r="E102" s="60"/>
      <c r="F102" s="60"/>
      <c r="G102" s="60"/>
      <c r="H102" s="60"/>
      <c r="I102" s="60"/>
    </row>
    <row r="103" spans="4:9" s="59" customFormat="1" ht="12" customHeight="1">
      <c r="D103" s="60"/>
      <c r="E103" s="60"/>
      <c r="F103" s="60"/>
      <c r="G103" s="60"/>
      <c r="H103" s="60"/>
      <c r="I103" s="60"/>
    </row>
    <row r="104" spans="4:9" s="59" customFormat="1" ht="12" customHeight="1">
      <c r="D104" s="60"/>
      <c r="E104" s="60"/>
      <c r="F104" s="60"/>
      <c r="G104" s="60"/>
      <c r="H104" s="60"/>
      <c r="I104" s="60"/>
    </row>
    <row r="105" spans="4:9" s="59" customFormat="1" ht="12" customHeight="1">
      <c r="D105" s="60"/>
      <c r="E105" s="60"/>
      <c r="F105" s="60"/>
      <c r="G105" s="60"/>
      <c r="H105" s="60"/>
      <c r="I105" s="60"/>
    </row>
    <row r="106" spans="4:9" s="59" customFormat="1" ht="12" customHeight="1">
      <c r="D106" s="60"/>
      <c r="E106" s="60"/>
      <c r="F106" s="60"/>
      <c r="G106" s="60"/>
      <c r="H106" s="60"/>
      <c r="I106" s="60"/>
    </row>
    <row r="107" spans="1:14" s="58" customFormat="1" ht="15" customHeight="1">
      <c r="A107" s="70">
        <v>114</v>
      </c>
      <c r="B107" s="73" t="s">
        <v>502</v>
      </c>
      <c r="D107" s="70">
        <v>147</v>
      </c>
      <c r="E107" s="72" t="s">
        <v>693</v>
      </c>
      <c r="F107" s="73"/>
      <c r="G107" s="70">
        <v>200</v>
      </c>
      <c r="H107" s="71" t="s">
        <v>692</v>
      </c>
      <c r="I107" s="73"/>
      <c r="J107" s="70">
        <v>221</v>
      </c>
      <c r="K107" s="71" t="s">
        <v>691</v>
      </c>
      <c r="L107" s="60"/>
      <c r="M107" s="74"/>
      <c r="N107" s="74" t="s">
        <v>74</v>
      </c>
    </row>
    <row r="108" spans="1:14" s="58" customFormat="1" ht="15" customHeight="1">
      <c r="A108" s="70">
        <v>87</v>
      </c>
      <c r="B108" s="72" t="s">
        <v>690</v>
      </c>
      <c r="D108" s="70">
        <v>129</v>
      </c>
      <c r="E108" s="72" t="s">
        <v>689</v>
      </c>
      <c r="F108" s="59"/>
      <c r="G108" s="70">
        <v>189</v>
      </c>
      <c r="H108" s="71" t="s">
        <v>688</v>
      </c>
      <c r="I108" s="59"/>
      <c r="J108" s="70">
        <v>209</v>
      </c>
      <c r="K108" s="71" t="s">
        <v>687</v>
      </c>
      <c r="L108" s="60"/>
      <c r="M108" s="70">
        <v>67</v>
      </c>
      <c r="N108" s="59" t="s">
        <v>435</v>
      </c>
    </row>
    <row r="109" spans="1:14" s="58" customFormat="1" ht="15" customHeight="1">
      <c r="A109" s="70">
        <v>118</v>
      </c>
      <c r="B109" s="73" t="s">
        <v>686</v>
      </c>
      <c r="D109" s="70">
        <v>161</v>
      </c>
      <c r="E109" s="72" t="s">
        <v>685</v>
      </c>
      <c r="F109" s="73"/>
      <c r="G109" s="70">
        <v>199</v>
      </c>
      <c r="H109" s="71" t="s">
        <v>684</v>
      </c>
      <c r="I109" s="73"/>
      <c r="J109" s="70">
        <v>210</v>
      </c>
      <c r="K109" s="71" t="s">
        <v>683</v>
      </c>
      <c r="L109" s="60"/>
      <c r="M109" s="70">
        <v>74</v>
      </c>
      <c r="N109" s="60" t="s">
        <v>412</v>
      </c>
    </row>
    <row r="110" spans="1:14" s="58" customFormat="1" ht="15" customHeight="1">
      <c r="A110" s="70">
        <v>116</v>
      </c>
      <c r="B110" s="73" t="s">
        <v>397</v>
      </c>
      <c r="D110" s="70">
        <v>149</v>
      </c>
      <c r="E110" s="72" t="s">
        <v>682</v>
      </c>
      <c r="F110" s="73"/>
      <c r="G110" s="70">
        <v>204</v>
      </c>
      <c r="H110" s="71" t="s">
        <v>681</v>
      </c>
      <c r="I110" s="73"/>
      <c r="J110" s="70">
        <v>215</v>
      </c>
      <c r="K110" s="71" t="s">
        <v>680</v>
      </c>
      <c r="L110" s="60"/>
      <c r="M110" s="70">
        <v>86</v>
      </c>
      <c r="N110" s="60" t="s">
        <v>679</v>
      </c>
    </row>
    <row r="111" spans="1:14" s="58" customFormat="1" ht="15" customHeight="1">
      <c r="A111" s="70">
        <v>90</v>
      </c>
      <c r="B111" s="72" t="s">
        <v>678</v>
      </c>
      <c r="D111" s="70">
        <v>156</v>
      </c>
      <c r="E111" s="72" t="s">
        <v>677</v>
      </c>
      <c r="F111" s="59"/>
      <c r="G111" s="70">
        <v>173</v>
      </c>
      <c r="H111" s="71" t="s">
        <v>676</v>
      </c>
      <c r="I111" s="59"/>
      <c r="J111" s="70">
        <v>225</v>
      </c>
      <c r="K111" s="71" t="s">
        <v>675</v>
      </c>
      <c r="L111" s="60"/>
      <c r="M111" s="70">
        <v>248</v>
      </c>
      <c r="N111" s="71" t="s">
        <v>674</v>
      </c>
    </row>
    <row r="112" spans="1:14" s="58" customFormat="1" ht="15" customHeight="1">
      <c r="A112" s="70">
        <v>89</v>
      </c>
      <c r="B112" s="72" t="s">
        <v>673</v>
      </c>
      <c r="D112" s="70">
        <v>146</v>
      </c>
      <c r="E112" s="72" t="s">
        <v>672</v>
      </c>
      <c r="F112" s="59"/>
      <c r="G112" s="70">
        <v>176</v>
      </c>
      <c r="H112" s="71" t="s">
        <v>671</v>
      </c>
      <c r="I112" s="59"/>
      <c r="J112" s="70">
        <v>238</v>
      </c>
      <c r="K112" s="71" t="s">
        <v>670</v>
      </c>
      <c r="L112" s="60"/>
      <c r="M112" s="70">
        <v>70</v>
      </c>
      <c r="N112" s="60" t="s">
        <v>669</v>
      </c>
    </row>
    <row r="113" spans="1:14" s="58" customFormat="1" ht="15" customHeight="1">
      <c r="A113" s="70">
        <v>123</v>
      </c>
      <c r="B113" s="73" t="s">
        <v>668</v>
      </c>
      <c r="D113" s="70">
        <v>154</v>
      </c>
      <c r="E113" s="72" t="s">
        <v>667</v>
      </c>
      <c r="F113" s="73"/>
      <c r="G113" s="70">
        <v>181</v>
      </c>
      <c r="H113" s="71" t="s">
        <v>666</v>
      </c>
      <c r="I113" s="73"/>
      <c r="J113" s="70">
        <v>239</v>
      </c>
      <c r="K113" s="71" t="s">
        <v>665</v>
      </c>
      <c r="L113" s="60"/>
      <c r="M113" s="70">
        <v>79</v>
      </c>
      <c r="N113" s="60" t="s">
        <v>322</v>
      </c>
    </row>
    <row r="114" spans="1:14" s="58" customFormat="1" ht="15" customHeight="1">
      <c r="A114" s="70">
        <v>108</v>
      </c>
      <c r="B114" s="72" t="s">
        <v>664</v>
      </c>
      <c r="D114" s="70">
        <v>138</v>
      </c>
      <c r="E114" s="72" t="s">
        <v>663</v>
      </c>
      <c r="F114" s="73"/>
      <c r="G114" s="70">
        <v>201</v>
      </c>
      <c r="H114" s="71" t="s">
        <v>662</v>
      </c>
      <c r="I114" s="73"/>
      <c r="J114" s="70">
        <v>213</v>
      </c>
      <c r="K114" s="71" t="s">
        <v>661</v>
      </c>
      <c r="L114" s="60"/>
      <c r="M114" s="70">
        <v>69</v>
      </c>
      <c r="N114" s="60" t="s">
        <v>660</v>
      </c>
    </row>
    <row r="115" spans="1:14" s="58" customFormat="1" ht="15" customHeight="1">
      <c r="A115" s="70">
        <v>110</v>
      </c>
      <c r="B115" s="73" t="s">
        <v>659</v>
      </c>
      <c r="D115" s="70">
        <v>136</v>
      </c>
      <c r="E115" s="72" t="s">
        <v>658</v>
      </c>
      <c r="F115" s="73"/>
      <c r="G115" s="70">
        <v>206</v>
      </c>
      <c r="H115" s="71" t="s">
        <v>657</v>
      </c>
      <c r="I115" s="73"/>
      <c r="J115" s="70">
        <v>240</v>
      </c>
      <c r="K115" s="71" t="s">
        <v>656</v>
      </c>
      <c r="L115" s="60"/>
      <c r="M115" s="70">
        <v>81</v>
      </c>
      <c r="N115" s="60" t="s">
        <v>655</v>
      </c>
    </row>
    <row r="116" spans="1:14" s="58" customFormat="1" ht="15" customHeight="1">
      <c r="A116" s="70">
        <v>95</v>
      </c>
      <c r="B116" s="72" t="s">
        <v>654</v>
      </c>
      <c r="D116" s="70">
        <v>139</v>
      </c>
      <c r="E116" s="72" t="s">
        <v>653</v>
      </c>
      <c r="F116" s="59"/>
      <c r="G116" s="70">
        <v>193</v>
      </c>
      <c r="H116" s="71" t="s">
        <v>652</v>
      </c>
      <c r="I116" s="59"/>
      <c r="J116" s="70">
        <v>208</v>
      </c>
      <c r="K116" s="71" t="s">
        <v>651</v>
      </c>
      <c r="L116" s="60"/>
      <c r="M116" s="70">
        <v>76</v>
      </c>
      <c r="N116" s="60" t="s">
        <v>650</v>
      </c>
    </row>
    <row r="117" spans="1:14" s="58" customFormat="1" ht="15" customHeight="1">
      <c r="A117" s="70">
        <v>99</v>
      </c>
      <c r="B117" s="72" t="s">
        <v>649</v>
      </c>
      <c r="D117" s="70">
        <v>158</v>
      </c>
      <c r="E117" s="72" t="s">
        <v>648</v>
      </c>
      <c r="F117" s="59"/>
      <c r="G117" s="70">
        <v>203</v>
      </c>
      <c r="H117" s="71" t="s">
        <v>647</v>
      </c>
      <c r="I117" s="59"/>
      <c r="J117" s="70">
        <v>212</v>
      </c>
      <c r="K117" s="71" t="s">
        <v>646</v>
      </c>
      <c r="L117" s="60"/>
      <c r="M117" s="70">
        <v>83</v>
      </c>
      <c r="N117" s="60" t="s">
        <v>181</v>
      </c>
    </row>
    <row r="118" spans="1:14" s="58" customFormat="1" ht="15" customHeight="1">
      <c r="A118" s="70">
        <v>91</v>
      </c>
      <c r="B118" s="72" t="s">
        <v>645</v>
      </c>
      <c r="D118" s="70">
        <v>163</v>
      </c>
      <c r="E118" s="72" t="s">
        <v>644</v>
      </c>
      <c r="F118" s="59"/>
      <c r="G118" s="70">
        <v>184</v>
      </c>
      <c r="H118" s="71" t="s">
        <v>643</v>
      </c>
      <c r="I118" s="59"/>
      <c r="J118" s="70">
        <v>214</v>
      </c>
      <c r="K118" s="71" t="s">
        <v>642</v>
      </c>
      <c r="L118" s="60"/>
      <c r="M118" s="70">
        <v>84</v>
      </c>
      <c r="N118" s="60" t="s">
        <v>171</v>
      </c>
    </row>
    <row r="119" spans="1:14" s="58" customFormat="1" ht="15" customHeight="1">
      <c r="A119" s="70">
        <v>101</v>
      </c>
      <c r="B119" s="72" t="s">
        <v>641</v>
      </c>
      <c r="D119" s="70">
        <v>140</v>
      </c>
      <c r="E119" s="72" t="s">
        <v>640</v>
      </c>
      <c r="F119" s="59"/>
      <c r="G119" s="70">
        <v>190</v>
      </c>
      <c r="H119" s="71" t="s">
        <v>639</v>
      </c>
      <c r="I119" s="59"/>
      <c r="J119" s="70">
        <v>224</v>
      </c>
      <c r="K119" s="71" t="s">
        <v>638</v>
      </c>
      <c r="L119" s="60"/>
      <c r="M119" s="70">
        <v>78</v>
      </c>
      <c r="N119" s="60" t="s">
        <v>166</v>
      </c>
    </row>
    <row r="120" spans="1:14" s="58" customFormat="1" ht="15" customHeight="1">
      <c r="A120" s="70">
        <v>122</v>
      </c>
      <c r="B120" s="73" t="s">
        <v>637</v>
      </c>
      <c r="D120" s="70">
        <v>165</v>
      </c>
      <c r="E120" s="72" t="s">
        <v>636</v>
      </c>
      <c r="F120" s="73"/>
      <c r="G120" s="70">
        <v>194</v>
      </c>
      <c r="H120" s="71" t="s">
        <v>635</v>
      </c>
      <c r="I120" s="73"/>
      <c r="J120" s="70">
        <v>217</v>
      </c>
      <c r="K120" s="71" t="s">
        <v>634</v>
      </c>
      <c r="L120" s="73"/>
      <c r="M120" s="70">
        <v>85</v>
      </c>
      <c r="N120" s="60" t="s">
        <v>141</v>
      </c>
    </row>
    <row r="121" spans="1:14" s="58" customFormat="1" ht="15" customHeight="1">
      <c r="A121" s="70">
        <v>106</v>
      </c>
      <c r="B121" s="72" t="s">
        <v>633</v>
      </c>
      <c r="D121" s="70">
        <v>127</v>
      </c>
      <c r="E121" s="72" t="s">
        <v>632</v>
      </c>
      <c r="F121" s="73"/>
      <c r="G121" s="70">
        <v>197</v>
      </c>
      <c r="H121" s="71" t="s">
        <v>631</v>
      </c>
      <c r="I121" s="73"/>
      <c r="J121" s="70">
        <v>220</v>
      </c>
      <c r="K121" s="71" t="s">
        <v>630</v>
      </c>
      <c r="L121" s="60"/>
      <c r="M121" s="70">
        <v>72</v>
      </c>
      <c r="N121" s="60" t="s">
        <v>629</v>
      </c>
    </row>
    <row r="122" spans="1:14" s="67" customFormat="1" ht="15" customHeight="1">
      <c r="A122" s="70">
        <v>100</v>
      </c>
      <c r="B122" s="72" t="s">
        <v>628</v>
      </c>
      <c r="D122" s="70">
        <v>164</v>
      </c>
      <c r="E122" s="72" t="s">
        <v>627</v>
      </c>
      <c r="F122" s="59"/>
      <c r="G122" s="70">
        <v>192</v>
      </c>
      <c r="H122" s="71" t="s">
        <v>626</v>
      </c>
      <c r="I122" s="59"/>
      <c r="J122" s="70">
        <v>235</v>
      </c>
      <c r="K122" s="71" t="s">
        <v>625</v>
      </c>
      <c r="L122" s="60"/>
      <c r="M122" s="70">
        <v>68</v>
      </c>
      <c r="N122" s="72" t="s">
        <v>496</v>
      </c>
    </row>
    <row r="123" spans="1:14" s="67" customFormat="1" ht="15" customHeight="1">
      <c r="A123" s="70">
        <v>96</v>
      </c>
      <c r="B123" s="72" t="s">
        <v>624</v>
      </c>
      <c r="D123" s="70">
        <v>166</v>
      </c>
      <c r="E123" s="72" t="s">
        <v>623</v>
      </c>
      <c r="F123" s="59"/>
      <c r="G123" s="70">
        <v>183</v>
      </c>
      <c r="H123" s="71" t="s">
        <v>622</v>
      </c>
      <c r="I123" s="59"/>
      <c r="J123" s="70">
        <v>216</v>
      </c>
      <c r="K123" s="71" t="s">
        <v>621</v>
      </c>
      <c r="L123" s="60"/>
      <c r="M123" s="70">
        <v>80</v>
      </c>
      <c r="N123" s="60" t="s">
        <v>620</v>
      </c>
    </row>
    <row r="124" spans="1:14" s="67" customFormat="1" ht="15" customHeight="1">
      <c r="A124" s="70">
        <v>103</v>
      </c>
      <c r="B124" s="72" t="s">
        <v>619</v>
      </c>
      <c r="D124" s="70">
        <v>145</v>
      </c>
      <c r="E124" s="72" t="s">
        <v>618</v>
      </c>
      <c r="F124" s="73"/>
      <c r="G124" s="70">
        <v>174</v>
      </c>
      <c r="H124" s="71" t="s">
        <v>617</v>
      </c>
      <c r="I124" s="73"/>
      <c r="J124" s="70">
        <v>211</v>
      </c>
      <c r="K124" s="71" t="s">
        <v>616</v>
      </c>
      <c r="L124" s="60"/>
      <c r="M124" s="70">
        <v>247</v>
      </c>
      <c r="N124" s="71" t="s">
        <v>570</v>
      </c>
    </row>
    <row r="125" spans="1:14" s="67" customFormat="1" ht="15" customHeight="1">
      <c r="A125" s="70">
        <v>104</v>
      </c>
      <c r="B125" s="72" t="s">
        <v>615</v>
      </c>
      <c r="D125" s="70">
        <v>151</v>
      </c>
      <c r="E125" s="72" t="s">
        <v>614</v>
      </c>
      <c r="F125" s="73"/>
      <c r="G125" s="70">
        <v>182</v>
      </c>
      <c r="H125" s="71" t="s">
        <v>613</v>
      </c>
      <c r="I125" s="73"/>
      <c r="J125" s="70">
        <v>207</v>
      </c>
      <c r="K125" s="71" t="s">
        <v>612</v>
      </c>
      <c r="L125" s="60"/>
      <c r="M125" s="70">
        <v>71</v>
      </c>
      <c r="N125" s="60" t="s">
        <v>611</v>
      </c>
    </row>
    <row r="126" spans="1:14" s="67" customFormat="1" ht="15" customHeight="1">
      <c r="A126" s="70">
        <v>125</v>
      </c>
      <c r="B126" s="72" t="s">
        <v>610</v>
      </c>
      <c r="D126" s="70">
        <v>143</v>
      </c>
      <c r="E126" s="72" t="s">
        <v>609</v>
      </c>
      <c r="F126" s="73"/>
      <c r="G126" s="70">
        <v>191</v>
      </c>
      <c r="H126" s="71" t="s">
        <v>608</v>
      </c>
      <c r="I126" s="73"/>
      <c r="J126" s="70">
        <v>230</v>
      </c>
      <c r="K126" s="71" t="s">
        <v>607</v>
      </c>
      <c r="L126" s="74"/>
      <c r="M126" s="70">
        <v>77</v>
      </c>
      <c r="N126" s="60" t="s">
        <v>388</v>
      </c>
    </row>
    <row r="127" spans="1:14" s="67" customFormat="1" ht="15" customHeight="1">
      <c r="A127" s="70">
        <v>117</v>
      </c>
      <c r="B127" s="73" t="s">
        <v>606</v>
      </c>
      <c r="D127" s="70">
        <v>159</v>
      </c>
      <c r="E127" s="72" t="s">
        <v>605</v>
      </c>
      <c r="F127" s="73"/>
      <c r="G127" s="70">
        <v>185</v>
      </c>
      <c r="H127" s="71" t="s">
        <v>604</v>
      </c>
      <c r="I127" s="73"/>
      <c r="J127" s="70">
        <v>227</v>
      </c>
      <c r="K127" s="71" t="s">
        <v>603</v>
      </c>
      <c r="L127" s="60"/>
      <c r="M127" s="70">
        <v>82</v>
      </c>
      <c r="N127" s="60" t="s">
        <v>314</v>
      </c>
    </row>
    <row r="128" spans="1:14" s="67" customFormat="1" ht="15" customHeight="1">
      <c r="A128" s="70">
        <v>107</v>
      </c>
      <c r="B128" s="72" t="s">
        <v>602</v>
      </c>
      <c r="D128" s="70">
        <v>148</v>
      </c>
      <c r="E128" s="72" t="s">
        <v>601</v>
      </c>
      <c r="F128" s="73"/>
      <c r="G128" s="70">
        <v>187</v>
      </c>
      <c r="H128" s="71" t="s">
        <v>600</v>
      </c>
      <c r="I128" s="73"/>
      <c r="J128" s="70">
        <v>241</v>
      </c>
      <c r="K128" s="71" t="s">
        <v>599</v>
      </c>
      <c r="L128" s="60"/>
      <c r="M128" s="70">
        <v>73</v>
      </c>
      <c r="N128" s="60" t="s">
        <v>598</v>
      </c>
    </row>
    <row r="129" spans="1:14" s="67" customFormat="1" ht="15" customHeight="1">
      <c r="A129" s="70">
        <v>105</v>
      </c>
      <c r="B129" s="72" t="s">
        <v>597</v>
      </c>
      <c r="D129" s="70">
        <v>144</v>
      </c>
      <c r="E129" s="72" t="s">
        <v>596</v>
      </c>
      <c r="F129" s="73"/>
      <c r="G129" s="70">
        <v>195</v>
      </c>
      <c r="H129" s="71" t="s">
        <v>595</v>
      </c>
      <c r="I129" s="73"/>
      <c r="J129" s="70">
        <v>228</v>
      </c>
      <c r="K129" s="71" t="s">
        <v>594</v>
      </c>
      <c r="L129" s="60"/>
      <c r="M129" s="70">
        <v>75</v>
      </c>
      <c r="N129" s="60" t="s">
        <v>175</v>
      </c>
    </row>
    <row r="130" spans="1:14" s="67" customFormat="1" ht="15" customHeight="1">
      <c r="A130" s="70">
        <v>88</v>
      </c>
      <c r="B130" s="72" t="s">
        <v>593</v>
      </c>
      <c r="D130" s="70">
        <v>137</v>
      </c>
      <c r="E130" s="72" t="s">
        <v>592</v>
      </c>
      <c r="F130" s="59"/>
      <c r="G130" s="70">
        <v>167</v>
      </c>
      <c r="H130" s="71" t="s">
        <v>591</v>
      </c>
      <c r="I130" s="59"/>
      <c r="J130" s="70">
        <v>231</v>
      </c>
      <c r="K130" s="71" t="s">
        <v>590</v>
      </c>
      <c r="L130" s="60"/>
      <c r="M130" s="70">
        <v>249</v>
      </c>
      <c r="N130" s="71" t="s">
        <v>589</v>
      </c>
    </row>
    <row r="131" spans="1:14" s="67" customFormat="1" ht="15" customHeight="1">
      <c r="A131" s="70">
        <v>126</v>
      </c>
      <c r="B131" s="72" t="s">
        <v>510</v>
      </c>
      <c r="D131" s="70">
        <v>155</v>
      </c>
      <c r="E131" s="72" t="s">
        <v>588</v>
      </c>
      <c r="F131" s="73"/>
      <c r="G131" s="70">
        <v>186</v>
      </c>
      <c r="H131" s="71" t="s">
        <v>587</v>
      </c>
      <c r="I131" s="73"/>
      <c r="J131" s="70">
        <v>236</v>
      </c>
      <c r="K131" s="71" t="s">
        <v>586</v>
      </c>
      <c r="L131" s="74"/>
      <c r="M131" s="70">
        <v>66</v>
      </c>
      <c r="N131" s="59" t="s">
        <v>585</v>
      </c>
    </row>
    <row r="132" spans="1:14" s="67" customFormat="1" ht="15" customHeight="1">
      <c r="A132" s="70">
        <v>121</v>
      </c>
      <c r="B132" s="73" t="s">
        <v>584</v>
      </c>
      <c r="D132" s="70">
        <v>142</v>
      </c>
      <c r="E132" s="72" t="s">
        <v>583</v>
      </c>
      <c r="F132" s="73"/>
      <c r="G132" s="70">
        <v>205</v>
      </c>
      <c r="H132" s="71" t="s">
        <v>582</v>
      </c>
      <c r="I132" s="73"/>
      <c r="J132" s="70">
        <v>226</v>
      </c>
      <c r="K132" s="71" t="s">
        <v>581</v>
      </c>
      <c r="L132" s="73"/>
      <c r="M132" s="70"/>
      <c r="N132" s="60"/>
    </row>
    <row r="133" spans="1:14" s="67" customFormat="1" ht="15" customHeight="1">
      <c r="A133" s="70">
        <v>94</v>
      </c>
      <c r="B133" s="72" t="s">
        <v>580</v>
      </c>
      <c r="D133" s="70">
        <v>135</v>
      </c>
      <c r="E133" s="72" t="s">
        <v>579</v>
      </c>
      <c r="F133" s="59"/>
      <c r="G133" s="70">
        <v>170</v>
      </c>
      <c r="H133" s="71" t="s">
        <v>573</v>
      </c>
      <c r="I133" s="59"/>
      <c r="J133" s="70">
        <v>219</v>
      </c>
      <c r="K133" s="71" t="s">
        <v>578</v>
      </c>
      <c r="L133" s="60"/>
      <c r="M133" s="60"/>
      <c r="N133" s="60"/>
    </row>
    <row r="134" spans="1:14" s="67" customFormat="1" ht="15" customHeight="1">
      <c r="A134" s="70">
        <v>111</v>
      </c>
      <c r="B134" s="73" t="s">
        <v>430</v>
      </c>
      <c r="D134" s="70">
        <v>152</v>
      </c>
      <c r="E134" s="72" t="s">
        <v>577</v>
      </c>
      <c r="F134" s="73"/>
      <c r="G134" s="70">
        <v>171</v>
      </c>
      <c r="H134" s="71" t="s">
        <v>576</v>
      </c>
      <c r="I134" s="73"/>
      <c r="J134" s="70">
        <v>223</v>
      </c>
      <c r="K134" s="71" t="s">
        <v>575</v>
      </c>
      <c r="L134" s="60"/>
      <c r="M134" s="60"/>
      <c r="N134" s="60"/>
    </row>
    <row r="135" spans="1:14" s="67" customFormat="1" ht="15" customHeight="1">
      <c r="A135" s="70">
        <v>115</v>
      </c>
      <c r="B135" s="73" t="s">
        <v>574</v>
      </c>
      <c r="D135" s="70">
        <v>133</v>
      </c>
      <c r="E135" s="72" t="s">
        <v>573</v>
      </c>
      <c r="F135" s="73"/>
      <c r="G135" s="70">
        <v>172</v>
      </c>
      <c r="H135" s="71" t="s">
        <v>570</v>
      </c>
      <c r="I135" s="73"/>
      <c r="J135" s="70">
        <v>242</v>
      </c>
      <c r="K135" s="71" t="s">
        <v>572</v>
      </c>
      <c r="L135" s="60"/>
      <c r="M135" s="60"/>
      <c r="N135" s="60"/>
    </row>
    <row r="136" spans="1:14" s="67" customFormat="1" ht="15" customHeight="1">
      <c r="A136" s="70">
        <v>92</v>
      </c>
      <c r="B136" s="72" t="s">
        <v>571</v>
      </c>
      <c r="D136" s="70">
        <v>160</v>
      </c>
      <c r="E136" s="72" t="s">
        <v>570</v>
      </c>
      <c r="F136" s="59"/>
      <c r="G136" s="70">
        <v>175</v>
      </c>
      <c r="H136" s="71" t="s">
        <v>569</v>
      </c>
      <c r="I136" s="59"/>
      <c r="J136" s="70">
        <v>218</v>
      </c>
      <c r="K136" s="71" t="s">
        <v>568</v>
      </c>
      <c r="L136" s="60"/>
      <c r="M136" s="73"/>
      <c r="N136" s="73"/>
    </row>
    <row r="137" spans="1:14" s="67" customFormat="1" ht="15" customHeight="1">
      <c r="A137" s="70">
        <v>119</v>
      </c>
      <c r="B137" s="73" t="s">
        <v>567</v>
      </c>
      <c r="D137" s="70">
        <v>157</v>
      </c>
      <c r="E137" s="72" t="s">
        <v>566</v>
      </c>
      <c r="F137" s="73"/>
      <c r="G137" s="70">
        <v>198</v>
      </c>
      <c r="H137" s="71" t="s">
        <v>562</v>
      </c>
      <c r="I137" s="73"/>
      <c r="J137" s="70">
        <v>232</v>
      </c>
      <c r="K137" s="71" t="s">
        <v>565</v>
      </c>
      <c r="L137" s="73"/>
      <c r="M137" s="60"/>
      <c r="N137" s="60"/>
    </row>
    <row r="138" spans="1:14" s="67" customFormat="1" ht="15" customHeight="1">
      <c r="A138" s="70">
        <v>102</v>
      </c>
      <c r="B138" s="72" t="s">
        <v>564</v>
      </c>
      <c r="D138" s="70">
        <v>153</v>
      </c>
      <c r="E138" s="72" t="s">
        <v>563</v>
      </c>
      <c r="F138" s="73"/>
      <c r="G138" s="70">
        <v>202</v>
      </c>
      <c r="H138" s="71" t="s">
        <v>562</v>
      </c>
      <c r="I138" s="73"/>
      <c r="J138" s="70">
        <v>229</v>
      </c>
      <c r="K138" s="71" t="s">
        <v>561</v>
      </c>
      <c r="L138" s="60"/>
      <c r="M138" s="74"/>
      <c r="N138" s="74"/>
    </row>
    <row r="139" spans="1:14" s="67" customFormat="1" ht="15" customHeight="1">
      <c r="A139" s="70">
        <v>124</v>
      </c>
      <c r="B139" s="73" t="s">
        <v>560</v>
      </c>
      <c r="D139" s="70">
        <v>131</v>
      </c>
      <c r="E139" s="72" t="s">
        <v>559</v>
      </c>
      <c r="F139" s="73"/>
      <c r="G139" s="70">
        <v>169</v>
      </c>
      <c r="H139" s="71" t="s">
        <v>558</v>
      </c>
      <c r="I139" s="73"/>
      <c r="J139" s="70">
        <v>222</v>
      </c>
      <c r="K139" s="71" t="s">
        <v>557</v>
      </c>
      <c r="L139" s="74"/>
      <c r="M139" s="73"/>
      <c r="N139" s="73"/>
    </row>
    <row r="140" spans="1:14" s="67" customFormat="1" ht="15" customHeight="1">
      <c r="A140" s="70">
        <v>113</v>
      </c>
      <c r="B140" s="73" t="s">
        <v>556</v>
      </c>
      <c r="D140" s="70">
        <v>128</v>
      </c>
      <c r="E140" s="72" t="s">
        <v>553</v>
      </c>
      <c r="F140" s="73"/>
      <c r="G140" s="70">
        <v>196</v>
      </c>
      <c r="H140" s="71" t="s">
        <v>555</v>
      </c>
      <c r="I140" s="73"/>
      <c r="J140" s="70">
        <v>243</v>
      </c>
      <c r="K140" s="71" t="s">
        <v>554</v>
      </c>
      <c r="L140" s="60"/>
      <c r="M140" s="70"/>
      <c r="N140" s="60"/>
    </row>
    <row r="141" spans="1:14" s="67" customFormat="1" ht="15" customHeight="1">
      <c r="A141" s="70">
        <v>109</v>
      </c>
      <c r="B141" s="72" t="s">
        <v>180</v>
      </c>
      <c r="D141" s="70">
        <v>132</v>
      </c>
      <c r="E141" s="72" t="s">
        <v>553</v>
      </c>
      <c r="F141" s="73"/>
      <c r="G141" s="70">
        <v>168</v>
      </c>
      <c r="H141" s="71" t="s">
        <v>552</v>
      </c>
      <c r="I141" s="73"/>
      <c r="J141" s="70">
        <v>233</v>
      </c>
      <c r="K141" s="71" t="s">
        <v>551</v>
      </c>
      <c r="L141" s="60"/>
      <c r="M141" s="70"/>
      <c r="N141" s="60"/>
    </row>
    <row r="142" spans="1:14" s="67" customFormat="1" ht="15" customHeight="1">
      <c r="A142" s="70">
        <v>97</v>
      </c>
      <c r="B142" s="72" t="s">
        <v>550</v>
      </c>
      <c r="D142" s="70">
        <v>130</v>
      </c>
      <c r="E142" s="72" t="s">
        <v>549</v>
      </c>
      <c r="F142" s="59"/>
      <c r="G142" s="70">
        <v>180</v>
      </c>
      <c r="H142" s="71" t="s">
        <v>548</v>
      </c>
      <c r="I142" s="59"/>
      <c r="J142" s="70">
        <v>237</v>
      </c>
      <c r="K142" s="71" t="s">
        <v>547</v>
      </c>
      <c r="L142" s="60"/>
      <c r="M142" s="73"/>
      <c r="N142" s="73"/>
    </row>
    <row r="143" spans="1:14" s="67" customFormat="1" ht="15" customHeight="1">
      <c r="A143" s="70">
        <v>120</v>
      </c>
      <c r="B143" s="73" t="s">
        <v>546</v>
      </c>
      <c r="D143" s="70">
        <v>141</v>
      </c>
      <c r="E143" s="72" t="s">
        <v>545</v>
      </c>
      <c r="F143" s="73"/>
      <c r="G143" s="70">
        <v>177</v>
      </c>
      <c r="H143" s="71" t="s">
        <v>544</v>
      </c>
      <c r="I143" s="73"/>
      <c r="J143" s="70">
        <v>245</v>
      </c>
      <c r="K143" s="71" t="s">
        <v>543</v>
      </c>
      <c r="L143" s="73"/>
      <c r="M143" s="74"/>
      <c r="N143" s="74"/>
    </row>
    <row r="144" spans="1:14" s="67" customFormat="1" ht="15" customHeight="1">
      <c r="A144" s="70">
        <v>112</v>
      </c>
      <c r="B144" s="73" t="s">
        <v>165</v>
      </c>
      <c r="D144" s="70">
        <v>150</v>
      </c>
      <c r="E144" s="72" t="s">
        <v>542</v>
      </c>
      <c r="F144" s="73"/>
      <c r="G144" s="70">
        <v>178</v>
      </c>
      <c r="H144" s="71" t="s">
        <v>541</v>
      </c>
      <c r="I144" s="73"/>
      <c r="J144" s="70">
        <v>246</v>
      </c>
      <c r="K144" s="71" t="s">
        <v>540</v>
      </c>
      <c r="L144" s="60"/>
      <c r="M144" s="70"/>
      <c r="N144" s="60"/>
    </row>
    <row r="145" spans="1:14" s="67" customFormat="1" ht="15" customHeight="1">
      <c r="A145" s="70">
        <v>98</v>
      </c>
      <c r="B145" s="72" t="s">
        <v>539</v>
      </c>
      <c r="D145" s="70">
        <v>134</v>
      </c>
      <c r="E145" s="72" t="s">
        <v>538</v>
      </c>
      <c r="F145" s="59"/>
      <c r="G145" s="70">
        <v>179</v>
      </c>
      <c r="H145" s="71" t="s">
        <v>537</v>
      </c>
      <c r="I145" s="59"/>
      <c r="J145" s="70">
        <v>244</v>
      </c>
      <c r="K145" s="71" t="s">
        <v>536</v>
      </c>
      <c r="L145" s="60"/>
      <c r="M145" s="73"/>
      <c r="N145" s="73"/>
    </row>
    <row r="146" spans="1:14" s="67" customFormat="1" ht="15" customHeight="1">
      <c r="A146" s="70">
        <v>93</v>
      </c>
      <c r="B146" s="72" t="s">
        <v>535</v>
      </c>
      <c r="D146" s="70">
        <v>162</v>
      </c>
      <c r="E146" s="72" t="s">
        <v>534</v>
      </c>
      <c r="F146" s="59"/>
      <c r="G146" s="70">
        <v>188</v>
      </c>
      <c r="H146" s="71" t="s">
        <v>533</v>
      </c>
      <c r="I146" s="59"/>
      <c r="J146" s="70">
        <v>234</v>
      </c>
      <c r="K146" s="71" t="s">
        <v>532</v>
      </c>
      <c r="L146" s="60"/>
      <c r="M146" s="70"/>
      <c r="N146" s="60"/>
    </row>
    <row r="147" spans="1:9" s="67" customFormat="1" ht="15" customHeight="1">
      <c r="A147" s="70"/>
      <c r="C147" s="70"/>
      <c r="F147" s="56"/>
      <c r="G147" s="56"/>
      <c r="H147" s="56"/>
      <c r="I147" s="56"/>
    </row>
    <row r="148" spans="1:9" s="67" customFormat="1" ht="15" customHeight="1">
      <c r="A148" s="70"/>
      <c r="C148" s="70"/>
      <c r="F148" s="56"/>
      <c r="G148" s="56"/>
      <c r="H148" s="56"/>
      <c r="I148" s="56"/>
    </row>
    <row r="149" spans="1:9" s="67" customFormat="1" ht="15" customHeight="1">
      <c r="A149" s="70"/>
      <c r="C149" s="70"/>
      <c r="F149" s="56"/>
      <c r="G149" s="56"/>
      <c r="H149" s="56"/>
      <c r="I149" s="56"/>
    </row>
    <row r="150" spans="1:9" s="67" customFormat="1" ht="15" customHeight="1">
      <c r="A150" s="70"/>
      <c r="C150" s="70"/>
      <c r="D150" s="56"/>
      <c r="F150" s="56"/>
      <c r="G150" s="56"/>
      <c r="H150" s="56"/>
      <c r="I150" s="56"/>
    </row>
    <row r="151" spans="1:9" s="67" customFormat="1" ht="15" customHeight="1">
      <c r="A151" s="70"/>
      <c r="C151" s="70"/>
      <c r="D151" s="56"/>
      <c r="F151" s="56"/>
      <c r="G151" s="56"/>
      <c r="H151" s="56"/>
      <c r="I151" s="56"/>
    </row>
    <row r="152" spans="1:9" s="67" customFormat="1" ht="15" customHeight="1">
      <c r="A152" s="70"/>
      <c r="D152" s="56"/>
      <c r="F152" s="56"/>
      <c r="G152" s="56"/>
      <c r="H152" s="56"/>
      <c r="I152" s="56"/>
    </row>
    <row r="153" spans="3:9" s="67" customFormat="1" ht="15" customHeight="1">
      <c r="C153" s="68"/>
      <c r="D153" s="56"/>
      <c r="F153" s="56"/>
      <c r="G153" s="56"/>
      <c r="H153" s="56"/>
      <c r="I153" s="56"/>
    </row>
    <row r="154" spans="3:9" s="67" customFormat="1" ht="15" customHeight="1">
      <c r="C154" s="68"/>
      <c r="D154" s="56"/>
      <c r="F154" s="56"/>
      <c r="G154" s="56"/>
      <c r="H154" s="56"/>
      <c r="I154" s="56"/>
    </row>
    <row r="155" spans="3:9" s="67" customFormat="1" ht="15" customHeight="1">
      <c r="C155" s="68"/>
      <c r="D155" s="56"/>
      <c r="F155" s="56"/>
      <c r="G155" s="56"/>
      <c r="H155" s="56"/>
      <c r="I155" s="56"/>
    </row>
    <row r="156" spans="3:9" s="67" customFormat="1" ht="15" customHeight="1">
      <c r="C156" s="68"/>
      <c r="D156" s="56"/>
      <c r="F156" s="56"/>
      <c r="G156" s="56"/>
      <c r="H156" s="56"/>
      <c r="I156" s="56"/>
    </row>
    <row r="157" spans="3:9" s="67" customFormat="1" ht="15" customHeight="1">
      <c r="C157" s="68"/>
      <c r="D157" s="56"/>
      <c r="F157" s="56"/>
      <c r="G157" s="56"/>
      <c r="H157" s="56"/>
      <c r="I157" s="56"/>
    </row>
    <row r="158" spans="3:9" s="67" customFormat="1" ht="15" customHeight="1">
      <c r="C158" s="68"/>
      <c r="D158" s="56"/>
      <c r="F158" s="56"/>
      <c r="G158" s="56"/>
      <c r="H158" s="56"/>
      <c r="I158" s="56"/>
    </row>
    <row r="159" spans="3:9" s="67" customFormat="1" ht="15" customHeight="1">
      <c r="C159" s="68"/>
      <c r="D159" s="56"/>
      <c r="F159" s="56"/>
      <c r="G159" s="56"/>
      <c r="H159" s="56"/>
      <c r="I159" s="56"/>
    </row>
    <row r="160" spans="3:9" s="67" customFormat="1" ht="15" customHeight="1">
      <c r="C160" s="68"/>
      <c r="D160" s="56"/>
      <c r="F160" s="56"/>
      <c r="G160" s="56"/>
      <c r="H160" s="56"/>
      <c r="I160" s="56"/>
    </row>
    <row r="161" spans="3:9" s="67" customFormat="1" ht="15" customHeight="1">
      <c r="C161" s="68"/>
      <c r="D161" s="56"/>
      <c r="F161" s="56"/>
      <c r="G161" s="56"/>
      <c r="H161" s="56"/>
      <c r="I161" s="56"/>
    </row>
    <row r="162" spans="3:9" s="67" customFormat="1" ht="15" customHeight="1">
      <c r="C162" s="68"/>
      <c r="D162" s="56"/>
      <c r="F162" s="56"/>
      <c r="G162" s="56"/>
      <c r="H162" s="56"/>
      <c r="I162" s="56"/>
    </row>
    <row r="163" spans="3:9" s="67" customFormat="1" ht="15" customHeight="1">
      <c r="C163" s="68"/>
      <c r="D163" s="56"/>
      <c r="F163" s="56"/>
      <c r="G163" s="56"/>
      <c r="H163" s="56"/>
      <c r="I163" s="56"/>
    </row>
    <row r="164" spans="3:9" s="67" customFormat="1" ht="15" customHeight="1">
      <c r="C164" s="68"/>
      <c r="D164" s="56"/>
      <c r="F164" s="56"/>
      <c r="G164" s="56"/>
      <c r="H164" s="56"/>
      <c r="I164" s="56"/>
    </row>
    <row r="165" spans="3:9" s="67" customFormat="1" ht="15" customHeight="1">
      <c r="C165" s="68"/>
      <c r="D165" s="56"/>
      <c r="F165" s="56"/>
      <c r="G165" s="56"/>
      <c r="H165" s="56"/>
      <c r="I165" s="56"/>
    </row>
    <row r="166" spans="3:9" s="67" customFormat="1" ht="15" customHeight="1">
      <c r="C166" s="68"/>
      <c r="D166" s="56"/>
      <c r="F166" s="56"/>
      <c r="G166" s="56"/>
      <c r="H166" s="56"/>
      <c r="I166" s="56"/>
    </row>
    <row r="167" spans="3:9" s="67" customFormat="1" ht="15" customHeight="1">
      <c r="C167" s="68"/>
      <c r="D167" s="56"/>
      <c r="F167" s="56"/>
      <c r="G167" s="56"/>
      <c r="H167" s="56"/>
      <c r="I167" s="56"/>
    </row>
    <row r="168" spans="3:9" s="67" customFormat="1" ht="15" customHeight="1">
      <c r="C168" s="68"/>
      <c r="D168" s="56"/>
      <c r="F168" s="56"/>
      <c r="G168" s="56"/>
      <c r="H168" s="56"/>
      <c r="I168" s="56"/>
    </row>
    <row r="169" spans="3:9" s="67" customFormat="1" ht="15" customHeight="1">
      <c r="C169" s="68"/>
      <c r="D169" s="56"/>
      <c r="F169" s="56"/>
      <c r="G169" s="56"/>
      <c r="H169" s="56"/>
      <c r="I169" s="56"/>
    </row>
    <row r="170" spans="3:9" s="67" customFormat="1" ht="15" customHeight="1">
      <c r="C170" s="68"/>
      <c r="D170" s="56"/>
      <c r="E170" s="56"/>
      <c r="F170" s="56"/>
      <c r="G170" s="56"/>
      <c r="H170" s="56"/>
      <c r="I170" s="56"/>
    </row>
    <row r="171" spans="3:9" s="67" customFormat="1" ht="15" customHeight="1">
      <c r="C171" s="68"/>
      <c r="D171" s="56"/>
      <c r="E171" s="56"/>
      <c r="F171" s="56"/>
      <c r="G171" s="56"/>
      <c r="H171" s="56"/>
      <c r="I171" s="56"/>
    </row>
    <row r="172" spans="3:9" s="67" customFormat="1" ht="15" customHeight="1">
      <c r="C172" s="68"/>
      <c r="D172" s="56"/>
      <c r="E172" s="56"/>
      <c r="F172" s="56"/>
      <c r="G172" s="56"/>
      <c r="H172" s="56"/>
      <c r="I172" s="56"/>
    </row>
    <row r="173" spans="3:9" s="67" customFormat="1" ht="15" customHeight="1">
      <c r="C173" s="68"/>
      <c r="D173" s="56"/>
      <c r="E173" s="56"/>
      <c r="F173" s="56"/>
      <c r="G173" s="56"/>
      <c r="H173" s="56"/>
      <c r="I173" s="56"/>
    </row>
    <row r="174" spans="3:9" s="67" customFormat="1" ht="15" customHeight="1">
      <c r="C174" s="68"/>
      <c r="D174" s="56"/>
      <c r="E174" s="56"/>
      <c r="F174" s="56"/>
      <c r="G174" s="56"/>
      <c r="H174" s="56"/>
      <c r="I174" s="56"/>
    </row>
    <row r="175" spans="3:9" s="67" customFormat="1" ht="15" customHeight="1">
      <c r="C175" s="68"/>
      <c r="D175" s="56"/>
      <c r="E175" s="56"/>
      <c r="F175" s="56"/>
      <c r="G175" s="56"/>
      <c r="H175" s="56"/>
      <c r="I175" s="56"/>
    </row>
    <row r="176" spans="3:9" s="67" customFormat="1" ht="15" customHeight="1">
      <c r="C176" s="68"/>
      <c r="D176" s="56"/>
      <c r="E176" s="56"/>
      <c r="F176" s="56"/>
      <c r="G176" s="56"/>
      <c r="H176" s="56"/>
      <c r="I176" s="56"/>
    </row>
    <row r="177" spans="3:9" s="67" customFormat="1" ht="15" customHeight="1">
      <c r="C177" s="68"/>
      <c r="D177" s="56"/>
      <c r="E177" s="56"/>
      <c r="F177" s="56"/>
      <c r="G177" s="56"/>
      <c r="H177" s="56"/>
      <c r="I177" s="56"/>
    </row>
    <row r="178" spans="3:9" s="67" customFormat="1" ht="15" customHeight="1">
      <c r="C178" s="68"/>
      <c r="D178" s="56"/>
      <c r="E178" s="56"/>
      <c r="F178" s="56"/>
      <c r="G178" s="56"/>
      <c r="H178" s="56"/>
      <c r="I178" s="56"/>
    </row>
    <row r="179" spans="3:9" s="67" customFormat="1" ht="15" customHeight="1">
      <c r="C179" s="68"/>
      <c r="D179" s="56"/>
      <c r="E179" s="56"/>
      <c r="F179" s="56"/>
      <c r="G179" s="56"/>
      <c r="H179" s="56"/>
      <c r="I179" s="56"/>
    </row>
    <row r="180" spans="3:9" s="67" customFormat="1" ht="15" customHeight="1">
      <c r="C180" s="68"/>
      <c r="D180" s="56"/>
      <c r="E180" s="56"/>
      <c r="F180" s="56"/>
      <c r="G180" s="56"/>
      <c r="H180" s="56"/>
      <c r="I180" s="56"/>
    </row>
    <row r="181" spans="3:9" s="67" customFormat="1" ht="15" customHeight="1">
      <c r="C181" s="68"/>
      <c r="D181" s="56"/>
      <c r="E181" s="56"/>
      <c r="F181" s="56"/>
      <c r="G181" s="56"/>
      <c r="H181" s="56"/>
      <c r="I181" s="56"/>
    </row>
    <row r="182" spans="3:9" s="67" customFormat="1" ht="15" customHeight="1">
      <c r="C182" s="68"/>
      <c r="D182" s="56"/>
      <c r="E182" s="56"/>
      <c r="F182" s="56"/>
      <c r="G182" s="56"/>
      <c r="H182" s="56"/>
      <c r="I182" s="56"/>
    </row>
    <row r="183" spans="3:9" s="67" customFormat="1" ht="15" customHeight="1">
      <c r="C183" s="68"/>
      <c r="D183" s="56"/>
      <c r="E183" s="56"/>
      <c r="F183" s="56"/>
      <c r="G183" s="56"/>
      <c r="H183" s="56"/>
      <c r="I183" s="56"/>
    </row>
    <row r="184" spans="3:9" s="67" customFormat="1" ht="15" customHeight="1">
      <c r="C184" s="68"/>
      <c r="D184" s="56"/>
      <c r="E184" s="56"/>
      <c r="F184" s="56"/>
      <c r="G184" s="56"/>
      <c r="H184" s="56"/>
      <c r="I184" s="56"/>
    </row>
    <row r="185" spans="3:9" s="67" customFormat="1" ht="15" customHeight="1">
      <c r="C185" s="68"/>
      <c r="D185" s="56"/>
      <c r="E185" s="56"/>
      <c r="F185" s="56"/>
      <c r="G185" s="56"/>
      <c r="H185" s="56"/>
      <c r="I185" s="56"/>
    </row>
    <row r="186" spans="3:9" s="67" customFormat="1" ht="15" customHeight="1">
      <c r="C186" s="68"/>
      <c r="D186" s="56"/>
      <c r="E186" s="56"/>
      <c r="F186" s="56"/>
      <c r="G186" s="56"/>
      <c r="H186" s="56"/>
      <c r="I186" s="56"/>
    </row>
    <row r="187" spans="3:9" s="67" customFormat="1" ht="15" customHeight="1">
      <c r="C187" s="68"/>
      <c r="D187" s="56"/>
      <c r="E187" s="56"/>
      <c r="F187" s="56"/>
      <c r="G187" s="56"/>
      <c r="H187" s="56"/>
      <c r="I187" s="56"/>
    </row>
    <row r="188" spans="3:9" s="67" customFormat="1" ht="15" customHeight="1">
      <c r="C188" s="68"/>
      <c r="D188" s="56"/>
      <c r="E188" s="56"/>
      <c r="F188" s="56"/>
      <c r="G188" s="56"/>
      <c r="H188" s="56"/>
      <c r="I188" s="56"/>
    </row>
    <row r="189" spans="3:9" s="67" customFormat="1" ht="15" customHeight="1">
      <c r="C189" s="68"/>
      <c r="D189" s="56"/>
      <c r="E189" s="56"/>
      <c r="F189" s="56"/>
      <c r="G189" s="56"/>
      <c r="H189" s="56"/>
      <c r="I189" s="56"/>
    </row>
    <row r="190" spans="1:9" s="67" customFormat="1" ht="15" customHeight="1">
      <c r="A190" s="69"/>
      <c r="B190" s="68"/>
      <c r="C190" s="68"/>
      <c r="D190" s="56"/>
      <c r="E190" s="56"/>
      <c r="F190" s="56"/>
      <c r="G190" s="56"/>
      <c r="H190" s="56"/>
      <c r="I190" s="56"/>
    </row>
    <row r="191" spans="1:9" s="67" customFormat="1" ht="15" customHeight="1">
      <c r="A191" s="69"/>
      <c r="B191" s="68"/>
      <c r="C191" s="68"/>
      <c r="D191" s="56"/>
      <c r="E191" s="56"/>
      <c r="F191" s="56"/>
      <c r="G191" s="56"/>
      <c r="H191" s="56"/>
      <c r="I191" s="56"/>
    </row>
    <row r="192" spans="1:9" s="67" customFormat="1" ht="15" customHeight="1">
      <c r="A192" s="69"/>
      <c r="B192" s="68"/>
      <c r="C192" s="68"/>
      <c r="D192" s="56"/>
      <c r="E192" s="56"/>
      <c r="F192" s="56"/>
      <c r="G192" s="56"/>
      <c r="H192" s="56"/>
      <c r="I192" s="56"/>
    </row>
    <row r="193" spans="1:9" s="67" customFormat="1" ht="15" customHeight="1">
      <c r="A193" s="69"/>
      <c r="B193" s="68"/>
      <c r="C193" s="68"/>
      <c r="D193" s="56"/>
      <c r="E193" s="56"/>
      <c r="F193" s="56"/>
      <c r="G193" s="56"/>
      <c r="H193" s="56"/>
      <c r="I193" s="56"/>
    </row>
    <row r="194" spans="1:9" s="67" customFormat="1" ht="15" customHeight="1">
      <c r="A194" s="69"/>
      <c r="B194" s="68"/>
      <c r="C194" s="68"/>
      <c r="D194" s="56"/>
      <c r="E194" s="56"/>
      <c r="F194" s="56"/>
      <c r="G194" s="56"/>
      <c r="H194" s="56"/>
      <c r="I194" s="56"/>
    </row>
    <row r="195" spans="1:9" s="67" customFormat="1" ht="15" customHeight="1">
      <c r="A195" s="69"/>
      <c r="B195" s="68"/>
      <c r="C195" s="68"/>
      <c r="D195" s="56"/>
      <c r="E195" s="56"/>
      <c r="F195" s="56"/>
      <c r="G195" s="56"/>
      <c r="H195" s="56"/>
      <c r="I195" s="56"/>
    </row>
    <row r="196" spans="1:9" s="67" customFormat="1" ht="15" customHeight="1">
      <c r="A196" s="69"/>
      <c r="B196" s="68"/>
      <c r="C196" s="68"/>
      <c r="D196" s="56"/>
      <c r="E196" s="56"/>
      <c r="F196" s="56"/>
      <c r="G196" s="56"/>
      <c r="H196" s="56"/>
      <c r="I196" s="56"/>
    </row>
    <row r="197" spans="1:9" s="67" customFormat="1" ht="15" customHeight="1">
      <c r="A197" s="69"/>
      <c r="B197" s="68"/>
      <c r="C197" s="68"/>
      <c r="D197" s="56"/>
      <c r="E197" s="56"/>
      <c r="F197" s="56"/>
      <c r="G197" s="56"/>
      <c r="H197" s="56"/>
      <c r="I197" s="56"/>
    </row>
    <row r="198" spans="1:9" s="67" customFormat="1" ht="15" customHeight="1">
      <c r="A198" s="69"/>
      <c r="B198" s="68"/>
      <c r="C198" s="68"/>
      <c r="D198" s="56"/>
      <c r="E198" s="56"/>
      <c r="F198" s="56"/>
      <c r="G198" s="56"/>
      <c r="H198" s="56"/>
      <c r="I198" s="56"/>
    </row>
    <row r="199" spans="1:9" s="67" customFormat="1" ht="15" customHeight="1">
      <c r="A199" s="69"/>
      <c r="B199" s="68"/>
      <c r="C199" s="68"/>
      <c r="D199" s="56"/>
      <c r="E199" s="56"/>
      <c r="F199" s="56"/>
      <c r="G199" s="56"/>
      <c r="H199" s="56"/>
      <c r="I199" s="56"/>
    </row>
    <row r="200" spans="1:9" s="67" customFormat="1" ht="15" customHeight="1">
      <c r="A200" s="69"/>
      <c r="B200" s="68"/>
      <c r="C200" s="68"/>
      <c r="D200" s="56"/>
      <c r="E200" s="56"/>
      <c r="F200" s="56"/>
      <c r="G200" s="56"/>
      <c r="H200" s="56"/>
      <c r="I200" s="56"/>
    </row>
    <row r="201" spans="1:9" s="67" customFormat="1" ht="15" customHeight="1">
      <c r="A201" s="69"/>
      <c r="B201" s="68"/>
      <c r="C201" s="68"/>
      <c r="D201" s="56"/>
      <c r="E201" s="56"/>
      <c r="F201" s="56"/>
      <c r="G201" s="56"/>
      <c r="H201" s="56"/>
      <c r="I201" s="56"/>
    </row>
    <row r="202" spans="1:9" s="67" customFormat="1" ht="15" customHeight="1">
      <c r="A202" s="69"/>
      <c r="B202" s="68"/>
      <c r="C202" s="68"/>
      <c r="D202" s="56"/>
      <c r="E202" s="56"/>
      <c r="F202" s="56"/>
      <c r="G202" s="56"/>
      <c r="H202" s="56"/>
      <c r="I202" s="56"/>
    </row>
    <row r="203" spans="1:9" s="67" customFormat="1" ht="15" customHeight="1">
      <c r="A203" s="69"/>
      <c r="B203" s="68"/>
      <c r="C203" s="68"/>
      <c r="D203" s="56"/>
      <c r="E203" s="56"/>
      <c r="F203" s="56"/>
      <c r="G203" s="56"/>
      <c r="H203" s="56"/>
      <c r="I203" s="56"/>
    </row>
    <row r="204" spans="1:9" s="67" customFormat="1" ht="15" customHeight="1">
      <c r="A204" s="69"/>
      <c r="B204" s="68"/>
      <c r="C204" s="68"/>
      <c r="D204" s="56"/>
      <c r="E204" s="56"/>
      <c r="F204" s="56"/>
      <c r="G204" s="56"/>
      <c r="H204" s="56"/>
      <c r="I204" s="56"/>
    </row>
    <row r="205" spans="1:9" s="67" customFormat="1" ht="15" customHeight="1">
      <c r="A205" s="69"/>
      <c r="B205" s="68"/>
      <c r="C205" s="68"/>
      <c r="D205" s="56"/>
      <c r="E205" s="56"/>
      <c r="F205" s="56"/>
      <c r="G205" s="56"/>
      <c r="H205" s="56"/>
      <c r="I205" s="56"/>
    </row>
    <row r="206" spans="1:9" s="51" customFormat="1" ht="27.75">
      <c r="A206" s="54"/>
      <c r="B206" s="53"/>
      <c r="C206" s="53"/>
      <c r="D206" s="56"/>
      <c r="E206" s="56"/>
      <c r="F206" s="56"/>
      <c r="G206" s="56"/>
      <c r="H206" s="56"/>
      <c r="I206" s="56"/>
    </row>
    <row r="207" spans="1:9" s="51" customFormat="1" ht="27.75">
      <c r="A207" s="54"/>
      <c r="B207" s="53"/>
      <c r="C207" s="53"/>
      <c r="D207" s="56"/>
      <c r="E207" s="56"/>
      <c r="F207" s="56"/>
      <c r="G207" s="56"/>
      <c r="H207" s="56"/>
      <c r="I207" s="56"/>
    </row>
    <row r="208" spans="1:9" s="51" customFormat="1" ht="27.75">
      <c r="A208" s="54"/>
      <c r="B208" s="53"/>
      <c r="C208" s="53"/>
      <c r="D208" s="56"/>
      <c r="E208" s="56"/>
      <c r="F208" s="56"/>
      <c r="G208" s="56"/>
      <c r="H208" s="56"/>
      <c r="I208" s="56"/>
    </row>
    <row r="209" spans="4:9" s="51" customFormat="1" ht="27.75">
      <c r="D209" s="56"/>
      <c r="E209" s="56"/>
      <c r="F209" s="56"/>
      <c r="G209" s="56"/>
      <c r="H209" s="56"/>
      <c r="I209" s="56"/>
    </row>
    <row r="210" spans="4:9" s="51" customFormat="1" ht="27.75">
      <c r="D210" s="56"/>
      <c r="E210" s="56"/>
      <c r="F210" s="56"/>
      <c r="G210" s="56"/>
      <c r="H210" s="56"/>
      <c r="I210" s="56"/>
    </row>
    <row r="211" spans="4:9" s="51" customFormat="1" ht="27.75">
      <c r="D211" s="56"/>
      <c r="E211" s="56"/>
      <c r="F211" s="56"/>
      <c r="G211" s="56"/>
      <c r="H211" s="56"/>
      <c r="I211" s="56"/>
    </row>
    <row r="212" spans="4:9" s="51" customFormat="1" ht="27.75">
      <c r="D212" s="55"/>
      <c r="E212" s="55"/>
      <c r="F212" s="55"/>
      <c r="G212" s="55"/>
      <c r="H212" s="55"/>
      <c r="I212" s="55"/>
    </row>
    <row r="213" spans="4:9" s="51" customFormat="1" ht="27.75">
      <c r="D213" s="55"/>
      <c r="E213" s="55"/>
      <c r="F213" s="55"/>
      <c r="G213" s="55"/>
      <c r="H213" s="55"/>
      <c r="I213" s="55"/>
    </row>
    <row r="214" spans="4:9" s="51" customFormat="1" ht="27.75">
      <c r="D214" s="55"/>
      <c r="E214" s="55"/>
      <c r="F214" s="55"/>
      <c r="G214" s="55"/>
      <c r="H214" s="55"/>
      <c r="I214" s="55"/>
    </row>
    <row r="215" spans="4:9" s="51" customFormat="1" ht="27.75">
      <c r="D215" s="55"/>
      <c r="E215" s="55"/>
      <c r="F215" s="55"/>
      <c r="G215" s="55"/>
      <c r="H215" s="55"/>
      <c r="I215" s="55"/>
    </row>
    <row r="216" spans="4:9" s="51" customFormat="1" ht="27.75">
      <c r="D216" s="55"/>
      <c r="E216" s="55"/>
      <c r="F216" s="55"/>
      <c r="G216" s="55"/>
      <c r="H216" s="55"/>
      <c r="I216" s="55"/>
    </row>
    <row r="217" spans="4:9" s="51" customFormat="1" ht="27.75">
      <c r="D217" s="55"/>
      <c r="E217" s="55"/>
      <c r="F217" s="55"/>
      <c r="G217" s="55"/>
      <c r="H217" s="55"/>
      <c r="I217" s="55"/>
    </row>
    <row r="218" spans="4:9" s="51" customFormat="1" ht="27.75">
      <c r="D218" s="55"/>
      <c r="E218" s="55"/>
      <c r="F218" s="55"/>
      <c r="G218" s="55"/>
      <c r="H218" s="55"/>
      <c r="I218" s="55"/>
    </row>
    <row r="219" spans="4:9" s="51" customFormat="1" ht="27.75">
      <c r="D219" s="55"/>
      <c r="E219" s="55"/>
      <c r="F219" s="55"/>
      <c r="G219" s="55"/>
      <c r="H219" s="55"/>
      <c r="I219" s="55"/>
    </row>
  </sheetData>
  <sheetProtection/>
  <printOptions/>
  <pageMargins left="0.12" right="0.12" top="0.18" bottom="0.17" header="0.13" footer="0.1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O1" sqref="O1:P83"/>
    </sheetView>
  </sheetViews>
  <sheetFormatPr defaultColWidth="9.140625" defaultRowHeight="15"/>
  <cols>
    <col min="1" max="1" width="5.57421875" style="0" customWidth="1"/>
    <col min="2" max="2" width="30.28125" style="76" bestFit="1" customWidth="1"/>
    <col min="3" max="3" width="2.8515625" style="0" customWidth="1"/>
    <col min="4" max="4" width="16.140625" style="75" bestFit="1" customWidth="1"/>
    <col min="5" max="5" width="3.140625" style="0" customWidth="1"/>
    <col min="6" max="6" width="29.140625" style="75" bestFit="1" customWidth="1"/>
    <col min="7" max="7" width="4.00390625" style="0" customWidth="1"/>
    <col min="8" max="8" width="17.421875" style="75" bestFit="1" customWidth="1"/>
    <col min="9" max="9" width="3.7109375" style="0" customWidth="1"/>
    <col min="10" max="10" width="20.421875" style="75" customWidth="1"/>
    <col min="11" max="11" width="2.28125" style="75" customWidth="1"/>
    <col min="12" max="12" width="5.140625" style="0" customWidth="1"/>
    <col min="13" max="13" width="23.140625" style="75" bestFit="1" customWidth="1"/>
    <col min="14" max="14" width="3.140625" style="0" customWidth="1"/>
    <col min="15" max="15" width="20.8515625" style="75" bestFit="1" customWidth="1"/>
    <col min="16" max="16" width="2.7109375" style="0" customWidth="1"/>
    <col min="17" max="17" width="15.57421875" style="75" bestFit="1" customWidth="1"/>
    <col min="18" max="18" width="3.140625" style="0" customWidth="1"/>
    <col min="19" max="19" width="16.421875" style="75" bestFit="1" customWidth="1"/>
  </cols>
  <sheetData>
    <row r="1" spans="1:19" ht="18" customHeight="1">
      <c r="A1" s="82">
        <v>123</v>
      </c>
      <c r="B1" s="83" t="s">
        <v>693</v>
      </c>
      <c r="C1" s="82"/>
      <c r="D1" s="83" t="s">
        <v>420</v>
      </c>
      <c r="E1" s="82">
        <v>94</v>
      </c>
      <c r="F1" s="83" t="s">
        <v>350</v>
      </c>
      <c r="G1" s="82">
        <v>126</v>
      </c>
      <c r="H1" s="83" t="s">
        <v>280</v>
      </c>
      <c r="I1" s="82"/>
      <c r="J1" s="83" t="s">
        <v>196</v>
      </c>
      <c r="K1" s="83"/>
      <c r="L1" s="82"/>
      <c r="M1" s="83" t="s">
        <v>492</v>
      </c>
      <c r="N1" s="82"/>
      <c r="O1" s="83" t="s">
        <v>392</v>
      </c>
      <c r="P1" s="82">
        <v>228</v>
      </c>
      <c r="Q1" s="84" t="s">
        <v>554</v>
      </c>
      <c r="R1" s="82"/>
      <c r="S1" s="83" t="s">
        <v>99</v>
      </c>
    </row>
    <row r="2" spans="1:19" ht="18" customHeight="1">
      <c r="A2" s="82">
        <v>59</v>
      </c>
      <c r="B2" s="83" t="s">
        <v>511</v>
      </c>
      <c r="C2" s="82">
        <v>36</v>
      </c>
      <c r="D2" s="84" t="s">
        <v>675</v>
      </c>
      <c r="E2" s="82"/>
      <c r="F2" s="83" t="s">
        <v>346</v>
      </c>
      <c r="G2" s="82"/>
      <c r="H2" s="83" t="s">
        <v>276</v>
      </c>
      <c r="I2" s="82">
        <v>165</v>
      </c>
      <c r="J2" s="84" t="s">
        <v>600</v>
      </c>
      <c r="K2" s="84"/>
      <c r="L2" s="82"/>
      <c r="M2" s="83" t="s">
        <v>620</v>
      </c>
      <c r="N2" s="82"/>
      <c r="O2" s="83" t="s">
        <v>388</v>
      </c>
      <c r="P2" s="82">
        <v>77</v>
      </c>
      <c r="Q2" s="83" t="s">
        <v>564</v>
      </c>
      <c r="R2" s="82">
        <v>72</v>
      </c>
      <c r="S2" s="83" t="s">
        <v>94</v>
      </c>
    </row>
    <row r="3" spans="1:19" ht="18" customHeight="1">
      <c r="A3" s="82"/>
      <c r="B3" s="83" t="s">
        <v>507</v>
      </c>
      <c r="C3" s="82">
        <v>27</v>
      </c>
      <c r="D3" s="83" t="s">
        <v>416</v>
      </c>
      <c r="E3" s="82">
        <v>71</v>
      </c>
      <c r="F3" s="83" t="s">
        <v>664</v>
      </c>
      <c r="G3" s="82"/>
      <c r="H3" s="83" t="s">
        <v>272</v>
      </c>
      <c r="I3" s="82">
        <v>63</v>
      </c>
      <c r="J3" s="83" t="s">
        <v>191</v>
      </c>
      <c r="K3" s="83"/>
      <c r="L3" s="82">
        <v>86</v>
      </c>
      <c r="M3" s="83" t="s">
        <v>580</v>
      </c>
      <c r="N3" s="82"/>
      <c r="O3" s="83" t="s">
        <v>384</v>
      </c>
      <c r="P3" s="82">
        <v>218</v>
      </c>
      <c r="Q3" s="84" t="s">
        <v>551</v>
      </c>
      <c r="R3" s="82"/>
      <c r="S3" s="83" t="s">
        <v>528</v>
      </c>
    </row>
    <row r="4" spans="1:19" ht="18" customHeight="1">
      <c r="A4" s="82"/>
      <c r="B4" s="83" t="s">
        <v>689</v>
      </c>
      <c r="C4" s="82">
        <v>11</v>
      </c>
      <c r="D4" s="84" t="s">
        <v>670</v>
      </c>
      <c r="E4" s="82" t="s">
        <v>698</v>
      </c>
      <c r="F4" s="83" t="s">
        <v>623</v>
      </c>
      <c r="G4" s="82"/>
      <c r="H4" s="83" t="s">
        <v>268</v>
      </c>
      <c r="I4" s="82"/>
      <c r="J4" s="83" t="s">
        <v>186</v>
      </c>
      <c r="K4" s="83"/>
      <c r="L4" s="82"/>
      <c r="M4" s="83" t="s">
        <v>482</v>
      </c>
      <c r="N4" s="82"/>
      <c r="O4" s="83" t="s">
        <v>380</v>
      </c>
      <c r="P4" s="82"/>
      <c r="Q4" s="83" t="s">
        <v>249</v>
      </c>
      <c r="R4" s="82">
        <v>119</v>
      </c>
      <c r="S4" s="83" t="s">
        <v>524</v>
      </c>
    </row>
    <row r="5" spans="1:19" ht="18" customHeight="1">
      <c r="A5" s="82">
        <v>142</v>
      </c>
      <c r="B5" s="83" t="s">
        <v>502</v>
      </c>
      <c r="C5" s="82"/>
      <c r="D5" s="83" t="s">
        <v>412</v>
      </c>
      <c r="E5" s="82"/>
      <c r="F5" s="83" t="s">
        <v>342</v>
      </c>
      <c r="G5" s="82"/>
      <c r="H5" s="83" t="s">
        <v>264</v>
      </c>
      <c r="I5" s="82">
        <v>221</v>
      </c>
      <c r="J5" s="84" t="s">
        <v>586</v>
      </c>
      <c r="K5" s="84"/>
      <c r="L5" s="82">
        <v>199</v>
      </c>
      <c r="M5" s="84" t="s">
        <v>578</v>
      </c>
      <c r="N5" s="82"/>
      <c r="O5" s="83" t="s">
        <v>376</v>
      </c>
      <c r="P5" s="86">
        <v>11103</v>
      </c>
      <c r="Q5" s="83" t="s">
        <v>240</v>
      </c>
      <c r="R5" s="82">
        <v>128</v>
      </c>
      <c r="S5" s="83" t="s">
        <v>519</v>
      </c>
    </row>
    <row r="6" spans="1:19" ht="18" customHeight="1">
      <c r="A6" s="86">
        <v>1.02100101103104E+17</v>
      </c>
      <c r="B6" s="83" t="s">
        <v>685</v>
      </c>
      <c r="C6" s="82"/>
      <c r="D6" s="85" t="s">
        <v>686</v>
      </c>
      <c r="E6" s="82">
        <v>204</v>
      </c>
      <c r="F6" s="84" t="s">
        <v>638</v>
      </c>
      <c r="G6" s="82"/>
      <c r="H6" s="83" t="s">
        <v>260</v>
      </c>
      <c r="I6" s="82">
        <v>211</v>
      </c>
      <c r="J6" s="84" t="s">
        <v>581</v>
      </c>
      <c r="K6" s="84"/>
      <c r="L6" s="82">
        <v>118</v>
      </c>
      <c r="M6" s="83" t="s">
        <v>577</v>
      </c>
      <c r="N6" s="82"/>
      <c r="O6" s="83" t="s">
        <v>372</v>
      </c>
      <c r="P6" s="82">
        <v>6</v>
      </c>
      <c r="Q6" s="83" t="s">
        <v>235</v>
      </c>
      <c r="R6" s="82">
        <v>28</v>
      </c>
      <c r="S6" s="83" t="s">
        <v>514</v>
      </c>
    </row>
    <row r="7" spans="1:19" ht="18" customHeight="1">
      <c r="A7" s="82"/>
      <c r="B7" s="83" t="s">
        <v>530</v>
      </c>
      <c r="C7" s="82"/>
      <c r="D7" s="83" t="s">
        <v>401</v>
      </c>
      <c r="E7" s="82">
        <v>181</v>
      </c>
      <c r="F7" s="84" t="s">
        <v>647</v>
      </c>
      <c r="G7" s="82"/>
      <c r="H7" s="83" t="s">
        <v>628</v>
      </c>
      <c r="I7" s="82"/>
      <c r="J7" s="83" t="s">
        <v>181</v>
      </c>
      <c r="K7" s="83"/>
      <c r="L7" s="82"/>
      <c r="M7" s="83" t="s">
        <v>477</v>
      </c>
      <c r="N7" s="82">
        <v>53</v>
      </c>
      <c r="O7" s="83" t="s">
        <v>368</v>
      </c>
      <c r="P7" s="82">
        <v>12</v>
      </c>
      <c r="Q7" s="83" t="s">
        <v>230</v>
      </c>
      <c r="R7" s="82"/>
      <c r="S7" s="83" t="s">
        <v>509</v>
      </c>
    </row>
    <row r="8" spans="1:19" ht="18" customHeight="1">
      <c r="A8" s="82">
        <v>121</v>
      </c>
      <c r="B8" s="83" t="s">
        <v>682</v>
      </c>
      <c r="C8" s="82">
        <v>110</v>
      </c>
      <c r="D8" s="83" t="s">
        <v>648</v>
      </c>
      <c r="E8" s="82">
        <v>162</v>
      </c>
      <c r="F8" s="84" t="s">
        <v>643</v>
      </c>
      <c r="G8" s="82"/>
      <c r="H8" s="84" t="s">
        <v>631</v>
      </c>
      <c r="I8" s="82"/>
      <c r="J8" s="83" t="s">
        <v>176</v>
      </c>
      <c r="K8" s="83"/>
      <c r="L8" s="82"/>
      <c r="M8" s="83" t="s">
        <v>472</v>
      </c>
      <c r="N8" s="82">
        <v>59</v>
      </c>
      <c r="O8" s="83" t="s">
        <v>364</v>
      </c>
      <c r="P8" s="82">
        <v>36</v>
      </c>
      <c r="Q8" s="83" t="s">
        <v>225</v>
      </c>
      <c r="R8" s="82"/>
      <c r="S8" s="83" t="s">
        <v>505</v>
      </c>
    </row>
    <row r="9" spans="1:19" ht="18" customHeight="1">
      <c r="A9" s="82"/>
      <c r="B9" s="83" t="s">
        <v>497</v>
      </c>
      <c r="C9" s="82">
        <v>151</v>
      </c>
      <c r="D9" s="84" t="s">
        <v>676</v>
      </c>
      <c r="E9" s="82">
        <v>73</v>
      </c>
      <c r="F9" s="83" t="s">
        <v>338</v>
      </c>
      <c r="G9" s="82">
        <v>220</v>
      </c>
      <c r="H9" s="84" t="s">
        <v>625</v>
      </c>
      <c r="I9" s="82"/>
      <c r="J9" s="83" t="s">
        <v>171</v>
      </c>
      <c r="K9" s="83"/>
      <c r="L9" s="82">
        <v>1</v>
      </c>
      <c r="M9" s="83" t="s">
        <v>467</v>
      </c>
      <c r="N9" s="82"/>
      <c r="O9" s="83" t="s">
        <v>360</v>
      </c>
      <c r="P9" s="86">
        <v>116121</v>
      </c>
      <c r="Q9" s="83" t="s">
        <v>215</v>
      </c>
      <c r="R9" s="82">
        <v>18</v>
      </c>
      <c r="S9" s="84" t="s">
        <v>541</v>
      </c>
    </row>
    <row r="10" spans="1:19" ht="18" customHeight="1">
      <c r="A10" s="82">
        <v>70</v>
      </c>
      <c r="B10" s="83" t="s">
        <v>493</v>
      </c>
      <c r="C10" s="82">
        <v>98</v>
      </c>
      <c r="D10" s="83" t="s">
        <v>644</v>
      </c>
      <c r="E10" s="82">
        <v>125</v>
      </c>
      <c r="F10" s="83" t="s">
        <v>618</v>
      </c>
      <c r="G10" s="82">
        <v>196</v>
      </c>
      <c r="H10" s="84" t="s">
        <v>621</v>
      </c>
      <c r="I10" s="82"/>
      <c r="J10" s="83" t="s">
        <v>166</v>
      </c>
      <c r="K10" s="83"/>
      <c r="L10" s="82"/>
      <c r="M10" s="83" t="s">
        <v>462</v>
      </c>
      <c r="N10" s="82">
        <v>130</v>
      </c>
      <c r="O10" s="83" t="s">
        <v>353</v>
      </c>
      <c r="P10" s="82">
        <v>98</v>
      </c>
      <c r="Q10" s="83" t="s">
        <v>210</v>
      </c>
      <c r="R10" s="82"/>
      <c r="S10" s="83" t="s">
        <v>500</v>
      </c>
    </row>
    <row r="11" spans="1:19" ht="18" customHeight="1">
      <c r="A11" s="82"/>
      <c r="B11" s="83" t="s">
        <v>488</v>
      </c>
      <c r="C11" s="82"/>
      <c r="D11" s="83"/>
      <c r="E11" s="82"/>
      <c r="F11" s="83" t="s">
        <v>334</v>
      </c>
      <c r="G11" s="82">
        <v>161</v>
      </c>
      <c r="H11" s="84" t="s">
        <v>622</v>
      </c>
      <c r="I11" s="82"/>
      <c r="J11" s="83" t="s">
        <v>161</v>
      </c>
      <c r="K11" s="83"/>
      <c r="L11" s="82"/>
      <c r="M11" s="83" t="s">
        <v>457</v>
      </c>
      <c r="N11" s="82">
        <v>2</v>
      </c>
      <c r="O11" s="83" t="s">
        <v>349</v>
      </c>
      <c r="P11" s="82"/>
      <c r="Q11" s="83" t="s">
        <v>205</v>
      </c>
      <c r="R11" s="82">
        <v>93</v>
      </c>
      <c r="S11" s="83" t="s">
        <v>495</v>
      </c>
    </row>
    <row r="12" spans="1:19" ht="18" customHeight="1">
      <c r="A12" s="82">
        <v>114</v>
      </c>
      <c r="B12" s="83" t="s">
        <v>677</v>
      </c>
      <c r="C12" s="82">
        <v>89</v>
      </c>
      <c r="D12" s="85" t="s">
        <v>397</v>
      </c>
      <c r="E12" s="82">
        <v>119</v>
      </c>
      <c r="F12" s="83" t="s">
        <v>614</v>
      </c>
      <c r="G12" s="82">
        <v>101</v>
      </c>
      <c r="H12" s="83" t="s">
        <v>255</v>
      </c>
      <c r="I12" s="82"/>
      <c r="J12" s="83" t="s">
        <v>156</v>
      </c>
      <c r="K12" s="83"/>
      <c r="L12" s="86">
        <v>148206205</v>
      </c>
      <c r="M12" s="83" t="s">
        <v>573</v>
      </c>
      <c r="N12" s="82">
        <v>84</v>
      </c>
      <c r="O12" s="83" t="s">
        <v>341</v>
      </c>
      <c r="P12" s="82"/>
      <c r="Q12" s="83" t="s">
        <v>200</v>
      </c>
      <c r="R12" s="82">
        <v>136</v>
      </c>
      <c r="S12" s="83" t="s">
        <v>538</v>
      </c>
    </row>
    <row r="13" spans="1:19" ht="18" customHeight="1">
      <c r="A13" s="82">
        <v>97</v>
      </c>
      <c r="B13" s="83" t="s">
        <v>483</v>
      </c>
      <c r="C13" s="82">
        <v>224</v>
      </c>
      <c r="D13" s="84" t="s">
        <v>665</v>
      </c>
      <c r="E13" s="82">
        <v>127</v>
      </c>
      <c r="F13" s="83" t="s">
        <v>609</v>
      </c>
      <c r="G13" s="82">
        <v>152</v>
      </c>
      <c r="H13" s="84" t="s">
        <v>617</v>
      </c>
      <c r="I13" s="82"/>
      <c r="J13" s="83" t="s">
        <v>151</v>
      </c>
      <c r="K13" s="83"/>
      <c r="L13" s="82"/>
      <c r="M13" s="83" t="s">
        <v>452</v>
      </c>
      <c r="N13" s="82">
        <v>174</v>
      </c>
      <c r="O13" s="84" t="s">
        <v>555</v>
      </c>
      <c r="P13" s="82">
        <v>222</v>
      </c>
      <c r="Q13" s="84" t="s">
        <v>547</v>
      </c>
      <c r="R13" s="82"/>
      <c r="S13" s="83" t="s">
        <v>491</v>
      </c>
    </row>
    <row r="14" spans="1:19" ht="18" customHeight="1">
      <c r="A14" s="82"/>
      <c r="B14" s="83" t="s">
        <v>478</v>
      </c>
      <c r="C14" s="82">
        <v>191</v>
      </c>
      <c r="D14" s="84" t="s">
        <v>661</v>
      </c>
      <c r="E14" s="82">
        <v>44</v>
      </c>
      <c r="F14" s="83" t="s">
        <v>330</v>
      </c>
      <c r="G14" s="82">
        <v>160</v>
      </c>
      <c r="H14" s="84" t="s">
        <v>613</v>
      </c>
      <c r="I14" s="82">
        <v>74</v>
      </c>
      <c r="J14" s="83" t="s">
        <v>597</v>
      </c>
      <c r="K14" s="83"/>
      <c r="L14" s="82"/>
      <c r="M14" s="84" t="s">
        <v>576</v>
      </c>
      <c r="N14" s="82"/>
      <c r="O14" s="83" t="s">
        <v>337</v>
      </c>
      <c r="P14" s="82"/>
      <c r="Q14" s="85" t="s">
        <v>560</v>
      </c>
      <c r="R14" s="82">
        <v>229</v>
      </c>
      <c r="S14" s="84" t="s">
        <v>536</v>
      </c>
    </row>
    <row r="15" spans="1:19" ht="18" customHeight="1">
      <c r="A15" s="82"/>
      <c r="B15" s="83" t="s">
        <v>473</v>
      </c>
      <c r="C15" s="82">
        <v>225</v>
      </c>
      <c r="D15" s="84" t="s">
        <v>656</v>
      </c>
      <c r="E15" s="82"/>
      <c r="F15" s="83" t="s">
        <v>326</v>
      </c>
      <c r="G15" s="82" t="s">
        <v>697</v>
      </c>
      <c r="H15" s="83" t="s">
        <v>624</v>
      </c>
      <c r="I15" s="82">
        <v>128</v>
      </c>
      <c r="J15" s="83" t="s">
        <v>583</v>
      </c>
      <c r="K15" s="83"/>
      <c r="L15" s="86">
        <v>203209150232</v>
      </c>
      <c r="M15" s="84" t="s">
        <v>575</v>
      </c>
      <c r="N15" s="82">
        <v>217</v>
      </c>
      <c r="O15" s="84" t="s">
        <v>565</v>
      </c>
      <c r="P15" s="82">
        <v>20</v>
      </c>
      <c r="Q15" s="83" t="s">
        <v>195</v>
      </c>
      <c r="R15" s="82">
        <v>92</v>
      </c>
      <c r="S15" s="83" t="s">
        <v>486</v>
      </c>
    </row>
    <row r="16" spans="1:19" ht="18" customHeight="1">
      <c r="A16" s="82">
        <v>124</v>
      </c>
      <c r="B16" s="83" t="s">
        <v>672</v>
      </c>
      <c r="C16" s="82">
        <v>90</v>
      </c>
      <c r="D16" s="83" t="s">
        <v>678</v>
      </c>
      <c r="E16" s="82"/>
      <c r="F16" s="85" t="s">
        <v>322</v>
      </c>
      <c r="G16" s="82">
        <v>189</v>
      </c>
      <c r="H16" s="84" t="s">
        <v>616</v>
      </c>
      <c r="I16" s="82">
        <v>173</v>
      </c>
      <c r="J16" s="84" t="s">
        <v>595</v>
      </c>
      <c r="K16" s="84"/>
      <c r="L16" s="86">
        <v>137113112</v>
      </c>
      <c r="M16" s="83" t="s">
        <v>566</v>
      </c>
      <c r="N16" s="82">
        <v>47</v>
      </c>
      <c r="O16" s="83" t="s">
        <v>333</v>
      </c>
      <c r="P16" s="82"/>
      <c r="Q16" s="83" t="s">
        <v>190</v>
      </c>
      <c r="R16" s="82">
        <v>134</v>
      </c>
      <c r="S16" s="83" t="s">
        <v>481</v>
      </c>
    </row>
    <row r="17" spans="1:19" ht="18" customHeight="1">
      <c r="A17" s="82">
        <v>116</v>
      </c>
      <c r="B17" s="83" t="s">
        <v>667</v>
      </c>
      <c r="C17" s="82">
        <v>130</v>
      </c>
      <c r="D17" s="83" t="s">
        <v>640</v>
      </c>
      <c r="E17" s="82">
        <v>85</v>
      </c>
      <c r="F17" s="83" t="s">
        <v>654</v>
      </c>
      <c r="G17" s="82">
        <v>169</v>
      </c>
      <c r="H17" s="84" t="s">
        <v>608</v>
      </c>
      <c r="I17" s="82">
        <v>145</v>
      </c>
      <c r="J17" s="84" t="s">
        <v>591</v>
      </c>
      <c r="K17" s="84"/>
      <c r="L17" s="82">
        <v>117</v>
      </c>
      <c r="M17" s="83" t="s">
        <v>563</v>
      </c>
      <c r="N17" s="82">
        <v>129</v>
      </c>
      <c r="O17" s="83" t="s">
        <v>545</v>
      </c>
      <c r="P17" s="82"/>
      <c r="Q17" s="83" t="s">
        <v>185</v>
      </c>
      <c r="R17" s="82">
        <v>157</v>
      </c>
      <c r="S17" s="84" t="s">
        <v>537</v>
      </c>
    </row>
    <row r="18" spans="1:19" ht="18" customHeight="1">
      <c r="A18" s="82"/>
      <c r="B18" s="83" t="s">
        <v>468</v>
      </c>
      <c r="C18" s="82">
        <v>91</v>
      </c>
      <c r="D18" s="83" t="s">
        <v>673</v>
      </c>
      <c r="E18" s="82">
        <v>17</v>
      </c>
      <c r="F18" s="83" t="s">
        <v>319</v>
      </c>
      <c r="G18" s="82">
        <v>93</v>
      </c>
      <c r="H18" s="84" t="s">
        <v>612</v>
      </c>
      <c r="I18" s="82">
        <v>164</v>
      </c>
      <c r="J18" s="84" t="s">
        <v>587</v>
      </c>
      <c r="K18" s="84"/>
      <c r="L18" s="82">
        <v>153</v>
      </c>
      <c r="M18" s="84" t="s">
        <v>569</v>
      </c>
      <c r="N18" s="82"/>
      <c r="O18" s="83" t="s">
        <v>329</v>
      </c>
      <c r="P18" s="82"/>
      <c r="Q18" s="85" t="s">
        <v>556</v>
      </c>
      <c r="R18" s="82">
        <v>219</v>
      </c>
      <c r="S18" s="84" t="s">
        <v>532</v>
      </c>
    </row>
    <row r="19" spans="1:19" ht="18" customHeight="1">
      <c r="A19" s="82"/>
      <c r="B19" s="83" t="s">
        <v>463</v>
      </c>
      <c r="C19" s="82"/>
      <c r="D19" s="83" t="s">
        <v>393</v>
      </c>
      <c r="E19" s="82"/>
      <c r="F19" s="83" t="s">
        <v>660</v>
      </c>
      <c r="G19" s="82">
        <v>76</v>
      </c>
      <c r="H19" s="83" t="s">
        <v>619</v>
      </c>
      <c r="I19" s="82"/>
      <c r="J19" s="83" t="s">
        <v>146</v>
      </c>
      <c r="K19" s="83"/>
      <c r="L19" s="86">
        <v>106107</v>
      </c>
      <c r="M19" s="83" t="s">
        <v>559</v>
      </c>
      <c r="N19" s="82"/>
      <c r="O19" s="83" t="s">
        <v>325</v>
      </c>
      <c r="P19" s="82"/>
      <c r="Q19" s="85" t="s">
        <v>180</v>
      </c>
      <c r="R19" s="82"/>
      <c r="S19" s="83" t="s">
        <v>476</v>
      </c>
    </row>
    <row r="20" spans="1:19" ht="18" customHeight="1">
      <c r="A20" s="82"/>
      <c r="B20" s="83" t="s">
        <v>458</v>
      </c>
      <c r="C20" s="82"/>
      <c r="D20" s="83" t="s">
        <v>389</v>
      </c>
      <c r="E20" s="82">
        <v>81</v>
      </c>
      <c r="F20" s="83" t="s">
        <v>649</v>
      </c>
      <c r="G20" s="82">
        <v>215</v>
      </c>
      <c r="H20" s="84" t="s">
        <v>607</v>
      </c>
      <c r="I20" s="82"/>
      <c r="J20" s="83" t="s">
        <v>141</v>
      </c>
      <c r="K20" s="83"/>
      <c r="L20" s="82"/>
      <c r="M20" s="83" t="s">
        <v>553</v>
      </c>
      <c r="N20" s="82">
        <v>4</v>
      </c>
      <c r="O20" s="83" t="s">
        <v>312</v>
      </c>
      <c r="P20" s="82"/>
      <c r="Q20" s="83" t="s">
        <v>175</v>
      </c>
      <c r="R20" s="82"/>
      <c r="S20" s="85" t="s">
        <v>585</v>
      </c>
    </row>
    <row r="21" spans="1:19" ht="18" customHeight="1">
      <c r="A21" s="82">
        <v>93</v>
      </c>
      <c r="B21" s="83" t="s">
        <v>690</v>
      </c>
      <c r="C21" s="82"/>
      <c r="D21" s="83" t="s">
        <v>385</v>
      </c>
      <c r="E21" s="82">
        <v>168</v>
      </c>
      <c r="F21" s="84" t="s">
        <v>639</v>
      </c>
      <c r="G21" s="82">
        <v>64</v>
      </c>
      <c r="H21" s="83" t="s">
        <v>250</v>
      </c>
      <c r="I21" s="82"/>
      <c r="J21" s="83" t="s">
        <v>629</v>
      </c>
      <c r="K21" s="83"/>
      <c r="L21" s="82"/>
      <c r="M21" s="83" t="s">
        <v>447</v>
      </c>
      <c r="N21" s="82">
        <v>60</v>
      </c>
      <c r="O21" s="83" t="s">
        <v>318</v>
      </c>
      <c r="P21" s="82">
        <v>83</v>
      </c>
      <c r="Q21" s="83" t="s">
        <v>550</v>
      </c>
      <c r="R21" s="82"/>
      <c r="S21" s="83" t="s">
        <v>466</v>
      </c>
    </row>
    <row r="22" spans="1:19" ht="18" customHeight="1">
      <c r="A22" s="82">
        <v>2</v>
      </c>
      <c r="B22" s="83" t="s">
        <v>453</v>
      </c>
      <c r="C22" s="82">
        <v>154</v>
      </c>
      <c r="D22" s="84" t="s">
        <v>671</v>
      </c>
      <c r="E22" s="82">
        <v>109</v>
      </c>
      <c r="F22" s="83" t="s">
        <v>605</v>
      </c>
      <c r="G22" s="82">
        <v>133</v>
      </c>
      <c r="H22" s="83" t="s">
        <v>592</v>
      </c>
      <c r="I22" s="82"/>
      <c r="J22" s="83" t="s">
        <v>136</v>
      </c>
      <c r="K22" s="83"/>
      <c r="L22" s="82">
        <v>227</v>
      </c>
      <c r="M22" s="84" t="s">
        <v>572</v>
      </c>
      <c r="N22" s="82"/>
      <c r="O22" s="83" t="s">
        <v>314</v>
      </c>
      <c r="P22" s="82"/>
      <c r="Q22" s="85" t="s">
        <v>546</v>
      </c>
      <c r="R22" s="82">
        <v>85</v>
      </c>
      <c r="S22" s="83" t="s">
        <v>461</v>
      </c>
    </row>
    <row r="23" spans="1:19" ht="18" customHeight="1">
      <c r="A23" s="82">
        <v>132</v>
      </c>
      <c r="B23" s="83" t="s">
        <v>663</v>
      </c>
      <c r="C23" s="82"/>
      <c r="D23" s="85" t="s">
        <v>668</v>
      </c>
      <c r="E23" s="82">
        <v>89</v>
      </c>
      <c r="F23" s="83" t="s">
        <v>645</v>
      </c>
      <c r="G23" s="82">
        <v>115</v>
      </c>
      <c r="H23" s="83" t="s">
        <v>588</v>
      </c>
      <c r="I23" s="82">
        <v>92</v>
      </c>
      <c r="J23" s="83" t="s">
        <v>593</v>
      </c>
      <c r="K23" s="83"/>
      <c r="L23" s="82">
        <v>141</v>
      </c>
      <c r="M23" s="83" t="s">
        <v>549</v>
      </c>
      <c r="N23" s="82">
        <v>214</v>
      </c>
      <c r="O23" s="84" t="s">
        <v>561</v>
      </c>
      <c r="P23" s="82"/>
      <c r="Q23" s="83" t="s">
        <v>165</v>
      </c>
      <c r="R23" s="82"/>
      <c r="S23" s="83" t="s">
        <v>456</v>
      </c>
    </row>
    <row r="24" spans="1:19" ht="18" customHeight="1">
      <c r="A24" s="82">
        <v>136</v>
      </c>
      <c r="B24" s="83" t="s">
        <v>448</v>
      </c>
      <c r="C24" s="82"/>
      <c r="D24" s="83" t="s">
        <v>377</v>
      </c>
      <c r="E24" s="82">
        <v>122</v>
      </c>
      <c r="F24" s="83" t="s">
        <v>601</v>
      </c>
      <c r="G24" s="82">
        <v>46</v>
      </c>
      <c r="H24" s="83" t="s">
        <v>245</v>
      </c>
      <c r="I24" s="82">
        <v>10</v>
      </c>
      <c r="J24" s="83" t="s">
        <v>123</v>
      </c>
      <c r="K24" s="83"/>
      <c r="L24" s="82"/>
      <c r="M24" s="83" t="s">
        <v>442</v>
      </c>
      <c r="N24" s="82"/>
      <c r="O24" s="83" t="s">
        <v>310</v>
      </c>
      <c r="P24" s="82"/>
      <c r="Q24" s="83" t="s">
        <v>160</v>
      </c>
      <c r="R24" s="82"/>
      <c r="S24" s="83" t="s">
        <v>451</v>
      </c>
    </row>
    <row r="25" spans="1:19" ht="18" customHeight="1">
      <c r="A25" s="82">
        <v>178</v>
      </c>
      <c r="B25" s="84" t="s">
        <v>692</v>
      </c>
      <c r="C25" s="82"/>
      <c r="D25" s="83" t="s">
        <v>373</v>
      </c>
      <c r="E25" s="82"/>
      <c r="F25" s="83" t="s">
        <v>315</v>
      </c>
      <c r="G25" s="82"/>
      <c r="H25" s="83" t="s">
        <v>120</v>
      </c>
      <c r="I25" s="82"/>
      <c r="J25" s="83" t="s">
        <v>118</v>
      </c>
      <c r="K25" s="83"/>
      <c r="L25" s="82">
        <v>3</v>
      </c>
      <c r="M25" s="83" t="s">
        <v>438</v>
      </c>
      <c r="N25" s="82"/>
      <c r="O25" s="83" t="s">
        <v>306</v>
      </c>
      <c r="P25" s="82"/>
      <c r="Q25" s="83" t="s">
        <v>155</v>
      </c>
      <c r="R25" s="82">
        <v>99</v>
      </c>
      <c r="S25" s="83" t="s">
        <v>534</v>
      </c>
    </row>
    <row r="26" spans="1:19" ht="18" customHeight="1">
      <c r="A26" s="82" t="s">
        <v>696</v>
      </c>
      <c r="B26" s="84" t="s">
        <v>691</v>
      </c>
      <c r="C26" s="82">
        <v>159</v>
      </c>
      <c r="D26" s="84" t="s">
        <v>666</v>
      </c>
      <c r="E26" s="82">
        <v>78</v>
      </c>
      <c r="F26" s="83" t="s">
        <v>641</v>
      </c>
      <c r="G26" s="82">
        <v>75</v>
      </c>
      <c r="H26" s="83" t="s">
        <v>615</v>
      </c>
      <c r="I26" s="82"/>
      <c r="J26" s="83" t="s">
        <v>114</v>
      </c>
      <c r="K26" s="83"/>
      <c r="L26" s="82"/>
      <c r="M26" s="83" t="s">
        <v>434</v>
      </c>
      <c r="N26" s="82">
        <v>120</v>
      </c>
      <c r="O26" s="83" t="s">
        <v>542</v>
      </c>
      <c r="P26" s="82"/>
      <c r="Q26" s="83" t="s">
        <v>150</v>
      </c>
      <c r="R26" s="82">
        <v>166</v>
      </c>
      <c r="S26" s="84" t="s">
        <v>533</v>
      </c>
    </row>
    <row r="27" spans="1:19" ht="18" customHeight="1">
      <c r="A27" s="82">
        <v>120</v>
      </c>
      <c r="B27" s="83" t="s">
        <v>443</v>
      </c>
      <c r="C27" s="82"/>
      <c r="D27" s="83" t="s">
        <v>369</v>
      </c>
      <c r="E27" s="82"/>
      <c r="F27" s="83" t="s">
        <v>311</v>
      </c>
      <c r="G27" s="82"/>
      <c r="H27" s="83" t="s">
        <v>236</v>
      </c>
      <c r="I27" s="82"/>
      <c r="J27" s="83" t="s">
        <v>109</v>
      </c>
      <c r="K27" s="83"/>
      <c r="L27" s="82"/>
      <c r="M27" s="83" t="s">
        <v>430</v>
      </c>
      <c r="N27" s="82"/>
      <c r="O27" s="84" t="s">
        <v>552</v>
      </c>
      <c r="P27" s="82"/>
      <c r="Q27" s="83" t="s">
        <v>145</v>
      </c>
      <c r="R27" s="82"/>
      <c r="S27" s="83" t="s">
        <v>535</v>
      </c>
    </row>
    <row r="28" spans="1:19" ht="18" customHeight="1">
      <c r="A28" s="82">
        <v>187</v>
      </c>
      <c r="B28" s="84" t="s">
        <v>687</v>
      </c>
      <c r="C28" s="82">
        <v>107</v>
      </c>
      <c r="D28" s="83" t="s">
        <v>365</v>
      </c>
      <c r="E28" s="82">
        <v>37</v>
      </c>
      <c r="F28" s="83" t="s">
        <v>307</v>
      </c>
      <c r="G28" s="82"/>
      <c r="H28" s="83" t="s">
        <v>231</v>
      </c>
      <c r="I28" s="82"/>
      <c r="J28" s="83" t="s">
        <v>105</v>
      </c>
      <c r="K28" s="83"/>
      <c r="L28" s="82">
        <v>176</v>
      </c>
      <c r="M28" s="84" t="s">
        <v>562</v>
      </c>
      <c r="N28" s="82"/>
      <c r="O28" s="83" t="s">
        <v>302</v>
      </c>
      <c r="P28" s="82"/>
      <c r="Q28" s="83" t="s">
        <v>140</v>
      </c>
      <c r="R28" s="82"/>
      <c r="S28" s="83" t="s">
        <v>446</v>
      </c>
    </row>
    <row r="29" spans="1:19" ht="18" customHeight="1">
      <c r="A29" s="82">
        <v>188</v>
      </c>
      <c r="B29" s="84" t="s">
        <v>683</v>
      </c>
      <c r="C29" s="82">
        <v>179</v>
      </c>
      <c r="D29" s="84" t="s">
        <v>662</v>
      </c>
      <c r="E29" s="82">
        <v>197</v>
      </c>
      <c r="F29" s="84" t="s">
        <v>634</v>
      </c>
      <c r="G29" s="82"/>
      <c r="H29" s="84" t="s">
        <v>603</v>
      </c>
      <c r="I29" s="82">
        <v>11</v>
      </c>
      <c r="J29" s="83" t="s">
        <v>100</v>
      </c>
      <c r="K29" s="83"/>
      <c r="L29" s="82">
        <v>198</v>
      </c>
      <c r="M29" s="84" t="s">
        <v>568</v>
      </c>
      <c r="N29" s="82"/>
      <c r="O29" s="83" t="s">
        <v>598</v>
      </c>
      <c r="P29" s="82"/>
      <c r="Q29" s="83" t="s">
        <v>135</v>
      </c>
      <c r="R29" s="82"/>
      <c r="S29" s="81"/>
    </row>
    <row r="30" spans="1:19" ht="18" customHeight="1">
      <c r="A30" s="86">
        <v>193195</v>
      </c>
      <c r="B30" s="84" t="s">
        <v>680</v>
      </c>
      <c r="C30" s="82"/>
      <c r="D30" s="83" t="s">
        <v>679</v>
      </c>
      <c r="E30" s="82">
        <v>200</v>
      </c>
      <c r="F30" s="84" t="s">
        <v>630</v>
      </c>
      <c r="G30" s="82"/>
      <c r="H30" s="83" t="s">
        <v>226</v>
      </c>
      <c r="I30" s="82">
        <v>14</v>
      </c>
      <c r="J30" s="83" t="s">
        <v>95</v>
      </c>
      <c r="K30" s="83"/>
      <c r="L30" s="82"/>
      <c r="M30" s="83" t="s">
        <v>423</v>
      </c>
      <c r="N30" s="82"/>
      <c r="O30" s="83" t="s">
        <v>294</v>
      </c>
      <c r="P30" s="82">
        <v>230</v>
      </c>
      <c r="Q30" s="84" t="s">
        <v>543</v>
      </c>
      <c r="R30" s="82"/>
      <c r="S30" s="81"/>
    </row>
    <row r="31" spans="1:19" ht="18" customHeight="1">
      <c r="A31" s="82">
        <v>167</v>
      </c>
      <c r="B31" s="84" t="s">
        <v>688</v>
      </c>
      <c r="C31" s="82"/>
      <c r="D31" s="83" t="s">
        <v>357</v>
      </c>
      <c r="E31" s="82"/>
      <c r="F31" s="85" t="s">
        <v>637</v>
      </c>
      <c r="G31" s="82">
        <v>49</v>
      </c>
      <c r="H31" s="83" t="s">
        <v>221</v>
      </c>
      <c r="I31" s="82"/>
      <c r="J31" s="83" t="s">
        <v>529</v>
      </c>
      <c r="K31" s="83"/>
      <c r="L31" s="82"/>
      <c r="M31" s="85" t="s">
        <v>574</v>
      </c>
      <c r="N31" s="82"/>
      <c r="O31" s="83" t="s">
        <v>290</v>
      </c>
      <c r="P31" s="82">
        <v>155</v>
      </c>
      <c r="Q31" s="84" t="s">
        <v>544</v>
      </c>
      <c r="R31" s="82"/>
      <c r="S31" s="81"/>
    </row>
    <row r="32" spans="1:19" ht="18" customHeight="1">
      <c r="A32" s="82">
        <v>62</v>
      </c>
      <c r="B32" s="83" t="s">
        <v>439</v>
      </c>
      <c r="C32" s="82">
        <v>233</v>
      </c>
      <c r="D32" s="84" t="s">
        <v>674</v>
      </c>
      <c r="E32" s="82"/>
      <c r="F32" s="83" t="s">
        <v>303</v>
      </c>
      <c r="G32" s="82"/>
      <c r="H32" s="83" t="s">
        <v>655</v>
      </c>
      <c r="I32" s="82"/>
      <c r="J32" s="83" t="s">
        <v>525</v>
      </c>
      <c r="K32" s="83"/>
      <c r="L32" s="82"/>
      <c r="M32" s="83" t="s">
        <v>419</v>
      </c>
      <c r="N32" s="82">
        <v>202</v>
      </c>
      <c r="O32" s="84" t="s">
        <v>557</v>
      </c>
      <c r="P32" s="82"/>
      <c r="Q32" s="84" t="s">
        <v>589</v>
      </c>
      <c r="R32" s="82"/>
      <c r="S32" s="81"/>
    </row>
    <row r="33" spans="1:19" ht="18" customHeight="1">
      <c r="A33" s="82"/>
      <c r="B33" s="83" t="s">
        <v>435</v>
      </c>
      <c r="C33" s="82">
        <v>96</v>
      </c>
      <c r="D33" s="83" t="s">
        <v>636</v>
      </c>
      <c r="E33" s="86">
        <v>65172</v>
      </c>
      <c r="F33" s="84" t="s">
        <v>635</v>
      </c>
      <c r="G33" s="82">
        <v>226</v>
      </c>
      <c r="H33" s="84" t="s">
        <v>599</v>
      </c>
      <c r="I33" s="82">
        <v>56</v>
      </c>
      <c r="J33" s="83" t="s">
        <v>520</v>
      </c>
      <c r="K33" s="83"/>
      <c r="L33" s="82">
        <v>147</v>
      </c>
      <c r="M33" s="84" t="s">
        <v>558</v>
      </c>
      <c r="N33" s="82"/>
      <c r="O33" s="83" t="s">
        <v>286</v>
      </c>
      <c r="P33" s="82"/>
      <c r="Q33" s="83" t="s">
        <v>131</v>
      </c>
      <c r="R33" s="82"/>
      <c r="S33" s="81"/>
    </row>
    <row r="34" spans="1:19" ht="18" customHeight="1">
      <c r="A34" s="82">
        <v>177</v>
      </c>
      <c r="B34" s="84" t="s">
        <v>684</v>
      </c>
      <c r="C34" s="82"/>
      <c r="D34" s="84" t="s">
        <v>651</v>
      </c>
      <c r="E34" s="82">
        <v>108</v>
      </c>
      <c r="F34" s="83" t="s">
        <v>299</v>
      </c>
      <c r="G34" s="82"/>
      <c r="H34" s="85" t="s">
        <v>606</v>
      </c>
      <c r="I34" s="82">
        <v>13</v>
      </c>
      <c r="J34" s="83" t="s">
        <v>515</v>
      </c>
      <c r="K34" s="83"/>
      <c r="L34" s="82"/>
      <c r="M34" s="83" t="s">
        <v>415</v>
      </c>
      <c r="N34" s="82" t="s">
        <v>695</v>
      </c>
      <c r="O34" s="83" t="s">
        <v>279</v>
      </c>
      <c r="P34" s="82"/>
      <c r="Q34" s="83" t="s">
        <v>127</v>
      </c>
      <c r="R34" s="82"/>
      <c r="S34" s="81"/>
    </row>
    <row r="35" spans="1:19" ht="18" customHeight="1">
      <c r="A35" s="82">
        <v>182</v>
      </c>
      <c r="B35" s="84" t="s">
        <v>681</v>
      </c>
      <c r="C35" s="82">
        <v>184</v>
      </c>
      <c r="D35" s="84" t="s">
        <v>657</v>
      </c>
      <c r="E35" s="82"/>
      <c r="F35" s="83" t="s">
        <v>295</v>
      </c>
      <c r="G35" s="82"/>
      <c r="H35" s="83" t="s">
        <v>206</v>
      </c>
      <c r="I35" s="82">
        <v>2</v>
      </c>
      <c r="J35" s="83" t="s">
        <v>510</v>
      </c>
      <c r="K35" s="83"/>
      <c r="L35" s="82">
        <v>54</v>
      </c>
      <c r="M35" s="83" t="s">
        <v>411</v>
      </c>
      <c r="N35" s="82">
        <v>48</v>
      </c>
      <c r="O35" s="83" t="s">
        <v>271</v>
      </c>
      <c r="P35" s="82"/>
      <c r="Q35" s="83" t="s">
        <v>122</v>
      </c>
      <c r="R35" s="82"/>
      <c r="S35" s="81"/>
    </row>
    <row r="36" spans="1:19" ht="18" customHeight="1">
      <c r="A36" s="82">
        <v>134</v>
      </c>
      <c r="B36" s="83" t="s">
        <v>658</v>
      </c>
      <c r="C36" s="82"/>
      <c r="D36" s="84" t="s">
        <v>652</v>
      </c>
      <c r="E36" s="82">
        <v>15</v>
      </c>
      <c r="F36" s="83" t="s">
        <v>291</v>
      </c>
      <c r="G36" s="82"/>
      <c r="H36" s="83" t="s">
        <v>201</v>
      </c>
      <c r="I36" s="82"/>
      <c r="J36" s="83" t="s">
        <v>506</v>
      </c>
      <c r="K36" s="83"/>
      <c r="L36" s="82"/>
      <c r="M36" s="83" t="s">
        <v>408</v>
      </c>
      <c r="N36" s="82">
        <v>158</v>
      </c>
      <c r="O36" s="84" t="s">
        <v>548</v>
      </c>
      <c r="P36" s="82"/>
      <c r="Q36" s="83" t="s">
        <v>117</v>
      </c>
      <c r="R36" s="82"/>
      <c r="S36" s="81"/>
    </row>
    <row r="37" spans="1:19" ht="18" customHeight="1">
      <c r="A37" s="82">
        <v>131</v>
      </c>
      <c r="B37" s="83" t="s">
        <v>653</v>
      </c>
      <c r="C37" s="82"/>
      <c r="D37" s="83" t="s">
        <v>669</v>
      </c>
      <c r="E37" s="82"/>
      <c r="F37" s="83" t="s">
        <v>287</v>
      </c>
      <c r="G37" s="82">
        <v>72</v>
      </c>
      <c r="H37" s="83" t="s">
        <v>602</v>
      </c>
      <c r="I37" s="82">
        <v>68</v>
      </c>
      <c r="J37" s="83" t="s">
        <v>501</v>
      </c>
      <c r="K37" s="83"/>
      <c r="L37" s="82"/>
      <c r="M37" s="83" t="s">
        <v>404</v>
      </c>
      <c r="N37" s="82"/>
      <c r="O37" s="83" t="s">
        <v>267</v>
      </c>
      <c r="P37" s="82"/>
      <c r="Q37" s="83" t="s">
        <v>113</v>
      </c>
      <c r="R37" s="82"/>
      <c r="S37" s="81"/>
    </row>
    <row r="38" spans="1:19" ht="18" customHeight="1">
      <c r="A38" s="82"/>
      <c r="B38" s="83" t="s">
        <v>431</v>
      </c>
      <c r="C38" s="82">
        <v>190</v>
      </c>
      <c r="D38" s="84" t="s">
        <v>646</v>
      </c>
      <c r="E38" s="82"/>
      <c r="F38" s="83" t="s">
        <v>283</v>
      </c>
      <c r="G38" s="82">
        <v>213</v>
      </c>
      <c r="H38" s="84" t="s">
        <v>594</v>
      </c>
      <c r="I38" s="82">
        <v>183</v>
      </c>
      <c r="J38" s="84" t="s">
        <v>582</v>
      </c>
      <c r="K38" s="84"/>
      <c r="L38" s="82"/>
      <c r="M38" s="83" t="s">
        <v>400</v>
      </c>
      <c r="N38" s="82"/>
      <c r="O38" s="83" t="s">
        <v>263</v>
      </c>
      <c r="P38" s="82">
        <v>82</v>
      </c>
      <c r="Q38" s="83" t="s">
        <v>539</v>
      </c>
      <c r="R38" s="82"/>
      <c r="S38" s="81"/>
    </row>
    <row r="39" spans="1:19" ht="18" customHeight="1">
      <c r="A39" s="82"/>
      <c r="B39" s="83" t="s">
        <v>427</v>
      </c>
      <c r="C39" s="82">
        <v>144</v>
      </c>
      <c r="D39" s="83" t="s">
        <v>632</v>
      </c>
      <c r="E39" s="82">
        <v>73</v>
      </c>
      <c r="F39" s="83" t="s">
        <v>633</v>
      </c>
      <c r="G39" s="82">
        <v>216</v>
      </c>
      <c r="H39" s="84" t="s">
        <v>590</v>
      </c>
      <c r="I39" s="82"/>
      <c r="J39" s="83" t="s">
        <v>496</v>
      </c>
      <c r="K39" s="83"/>
      <c r="L39" s="82"/>
      <c r="M39" s="85" t="s">
        <v>694</v>
      </c>
      <c r="N39" s="82"/>
      <c r="O39" s="85" t="s">
        <v>567</v>
      </c>
      <c r="P39" s="82">
        <v>99</v>
      </c>
      <c r="Q39" s="83" t="s">
        <v>108</v>
      </c>
      <c r="R39" s="82"/>
      <c r="S39" s="81"/>
    </row>
    <row r="40" spans="1:19" ht="18" customHeight="1">
      <c r="A40" s="82"/>
      <c r="B40" s="83" t="s">
        <v>424</v>
      </c>
      <c r="C40" s="82">
        <v>192</v>
      </c>
      <c r="D40" s="84" t="s">
        <v>642</v>
      </c>
      <c r="E40" s="82">
        <v>126</v>
      </c>
      <c r="F40" s="83" t="s">
        <v>596</v>
      </c>
      <c r="G40" s="82">
        <v>163</v>
      </c>
      <c r="H40" s="84" t="s">
        <v>604</v>
      </c>
      <c r="I40" s="82">
        <v>135</v>
      </c>
      <c r="J40" s="83" t="s">
        <v>579</v>
      </c>
      <c r="K40" s="83"/>
      <c r="L40" s="82"/>
      <c r="M40" s="83" t="s">
        <v>396</v>
      </c>
      <c r="N40" s="82"/>
      <c r="O40" s="83" t="s">
        <v>254</v>
      </c>
      <c r="P40" s="82"/>
      <c r="Q40" s="83" t="s">
        <v>104</v>
      </c>
      <c r="R40" s="82"/>
      <c r="S40" s="81"/>
    </row>
    <row r="43" spans="11:19" ht="15" customHeight="1">
      <c r="K43" s="79"/>
      <c r="L43" s="51"/>
      <c r="M43" s="76"/>
      <c r="N43" s="51"/>
      <c r="O43" s="76"/>
      <c r="P43" s="51"/>
      <c r="Q43" s="76"/>
      <c r="R43" s="51"/>
      <c r="S43" s="76"/>
    </row>
    <row r="44" spans="11:19" ht="15" customHeight="1">
      <c r="K44" s="80"/>
      <c r="L44" s="51"/>
      <c r="M44" s="76"/>
      <c r="N44" s="51"/>
      <c r="O44" s="76"/>
      <c r="P44" s="51"/>
      <c r="Q44" s="76"/>
      <c r="R44" s="51"/>
      <c r="S44" s="76"/>
    </row>
    <row r="45" spans="11:19" ht="15" customHeight="1">
      <c r="K45" s="79"/>
      <c r="L45" s="51"/>
      <c r="M45" s="76"/>
      <c r="N45" s="51"/>
      <c r="O45" s="76"/>
      <c r="P45" s="51"/>
      <c r="Q45" s="76"/>
      <c r="R45" s="51"/>
      <c r="S45" s="76"/>
    </row>
    <row r="46" spans="11:19" ht="15" customHeight="1">
      <c r="K46" s="79"/>
      <c r="L46" s="51"/>
      <c r="M46" s="76"/>
      <c r="N46" s="51"/>
      <c r="O46" s="76"/>
      <c r="P46" s="51"/>
      <c r="Q46" s="76"/>
      <c r="R46" s="51"/>
      <c r="S46" s="76"/>
    </row>
    <row r="47" spans="11:19" ht="15" customHeight="1">
      <c r="K47" s="80"/>
      <c r="L47" s="51"/>
      <c r="M47" s="76"/>
      <c r="N47" s="51"/>
      <c r="O47" s="76"/>
      <c r="P47" s="51"/>
      <c r="Q47" s="76"/>
      <c r="R47" s="51"/>
      <c r="S47" s="76"/>
    </row>
    <row r="48" spans="11:19" ht="15" customHeight="1">
      <c r="K48" s="80"/>
      <c r="L48" s="51"/>
      <c r="M48" s="76"/>
      <c r="N48" s="51"/>
      <c r="O48" s="76"/>
      <c r="P48" s="51"/>
      <c r="Q48" s="76"/>
      <c r="R48" s="51"/>
      <c r="S48" s="76"/>
    </row>
    <row r="49" spans="11:19" ht="15" customHeight="1">
      <c r="K49" s="79"/>
      <c r="L49" s="51"/>
      <c r="M49" s="76"/>
      <c r="N49" s="51"/>
      <c r="O49" s="76"/>
      <c r="P49" s="51"/>
      <c r="Q49" s="76"/>
      <c r="R49" s="51"/>
      <c r="S49" s="76"/>
    </row>
    <row r="50" spans="11:19" ht="15" customHeight="1">
      <c r="K50" s="79"/>
      <c r="L50" s="51"/>
      <c r="M50" s="76"/>
      <c r="N50" s="51"/>
      <c r="O50" s="76"/>
      <c r="P50" s="51"/>
      <c r="Q50" s="76"/>
      <c r="R50" s="51"/>
      <c r="S50" s="76"/>
    </row>
    <row r="51" spans="11:19" ht="15" customHeight="1">
      <c r="K51" s="79"/>
      <c r="L51" s="51"/>
      <c r="M51" s="76"/>
      <c r="N51" s="51"/>
      <c r="O51" s="76"/>
      <c r="P51" s="51"/>
      <c r="Q51" s="76"/>
      <c r="R51" s="51"/>
      <c r="S51" s="76"/>
    </row>
    <row r="52" spans="11:19" ht="15" customHeight="1">
      <c r="K52" s="79"/>
      <c r="L52" s="51"/>
      <c r="M52" s="76"/>
      <c r="N52" s="51"/>
      <c r="O52" s="76"/>
      <c r="P52" s="51"/>
      <c r="Q52" s="76"/>
      <c r="R52" s="51"/>
      <c r="S52" s="76"/>
    </row>
    <row r="53" spans="11:19" ht="15" customHeight="1">
      <c r="K53" s="79"/>
      <c r="L53" s="51"/>
      <c r="M53" s="76"/>
      <c r="N53" s="51"/>
      <c r="O53" s="76"/>
      <c r="P53" s="51"/>
      <c r="Q53" s="76"/>
      <c r="R53" s="51"/>
      <c r="S53" s="76"/>
    </row>
    <row r="54" spans="11:19" ht="15" customHeight="1">
      <c r="K54" s="79"/>
      <c r="L54" s="51"/>
      <c r="M54" s="76"/>
      <c r="N54" s="51"/>
      <c r="O54" s="76"/>
      <c r="P54" s="51"/>
      <c r="Q54" s="76"/>
      <c r="R54" s="51"/>
      <c r="S54" s="76"/>
    </row>
    <row r="55" spans="11:19" ht="15" customHeight="1">
      <c r="K55" s="79"/>
      <c r="L55" s="51"/>
      <c r="M55" s="76"/>
      <c r="N55" s="51"/>
      <c r="O55" s="76"/>
      <c r="P55" s="51"/>
      <c r="Q55" s="76"/>
      <c r="R55" s="51"/>
      <c r="S55" s="76"/>
    </row>
    <row r="56" spans="11:19" ht="15" customHeight="1">
      <c r="K56" s="79"/>
      <c r="L56" s="51"/>
      <c r="M56" s="76"/>
      <c r="N56" s="51"/>
      <c r="O56" s="76"/>
      <c r="P56" s="51"/>
      <c r="Q56" s="76"/>
      <c r="R56" s="51"/>
      <c r="S56" s="76"/>
    </row>
    <row r="57" spans="11:19" ht="15" customHeight="1">
      <c r="K57" s="79"/>
      <c r="L57" s="51"/>
      <c r="M57" s="76"/>
      <c r="N57" s="51"/>
      <c r="O57" s="76"/>
      <c r="P57" s="51"/>
      <c r="Q57" s="76"/>
      <c r="R57" s="51"/>
      <c r="S57" s="76"/>
    </row>
    <row r="58" spans="11:19" ht="15" customHeight="1">
      <c r="K58" s="80"/>
      <c r="L58" s="51"/>
      <c r="M58" s="76"/>
      <c r="N58" s="51"/>
      <c r="O58" s="76"/>
      <c r="P58" s="51"/>
      <c r="Q58" s="76"/>
      <c r="R58" s="51"/>
      <c r="S58" s="76"/>
    </row>
    <row r="59" spans="11:19" ht="15" customHeight="1">
      <c r="K59" s="80"/>
      <c r="L59" s="51"/>
      <c r="M59" s="76"/>
      <c r="N59" s="51"/>
      <c r="O59" s="76"/>
      <c r="P59" s="51"/>
      <c r="Q59" s="76"/>
      <c r="R59" s="51"/>
      <c r="S59" s="76"/>
    </row>
    <row r="60" spans="11:19" ht="15" customHeight="1">
      <c r="K60" s="80"/>
      <c r="L60" s="51"/>
      <c r="M60" s="76"/>
      <c r="N60" s="51"/>
      <c r="O60" s="76"/>
      <c r="P60" s="51"/>
      <c r="Q60" s="76"/>
      <c r="R60" s="51"/>
      <c r="S60" s="76"/>
    </row>
    <row r="61" spans="11:19" ht="15" customHeight="1">
      <c r="K61" s="79"/>
      <c r="L61" s="51"/>
      <c r="M61" s="76"/>
      <c r="N61" s="51"/>
      <c r="O61" s="76"/>
      <c r="P61" s="51"/>
      <c r="Q61" s="76"/>
      <c r="R61" s="51"/>
      <c r="S61" s="76"/>
    </row>
    <row r="62" spans="11:19" ht="15" customHeight="1">
      <c r="K62" s="79"/>
      <c r="L62" s="51"/>
      <c r="M62" s="76"/>
      <c r="N62" s="51"/>
      <c r="O62" s="76"/>
      <c r="P62" s="51"/>
      <c r="Q62" s="76"/>
      <c r="R62" s="51"/>
      <c r="S62" s="76"/>
    </row>
    <row r="63" spans="11:19" ht="15" customHeight="1">
      <c r="K63" s="79"/>
      <c r="L63" s="51"/>
      <c r="M63" s="76"/>
      <c r="N63" s="51"/>
      <c r="O63" s="76"/>
      <c r="P63" s="51"/>
      <c r="Q63" s="76"/>
      <c r="R63" s="51"/>
      <c r="S63" s="76"/>
    </row>
    <row r="64" spans="11:19" ht="15" customHeight="1">
      <c r="K64" s="79"/>
      <c r="L64" s="51"/>
      <c r="M64" s="76"/>
      <c r="N64" s="51"/>
      <c r="O64" s="76"/>
      <c r="P64" s="51"/>
      <c r="Q64" s="76"/>
      <c r="R64" s="51"/>
      <c r="S64" s="76"/>
    </row>
    <row r="65" spans="11:19" ht="15" customHeight="1">
      <c r="K65" s="79"/>
      <c r="L65" s="51"/>
      <c r="M65" s="76"/>
      <c r="N65" s="51"/>
      <c r="O65" s="76"/>
      <c r="P65" s="51"/>
      <c r="Q65" s="76"/>
      <c r="R65" s="51"/>
      <c r="S65" s="76"/>
    </row>
    <row r="66" spans="11:19" ht="15" customHeight="1">
      <c r="K66" s="79"/>
      <c r="L66" s="51"/>
      <c r="M66" s="76"/>
      <c r="N66" s="51"/>
      <c r="O66" s="76"/>
      <c r="P66" s="51"/>
      <c r="Q66" s="76"/>
      <c r="R66" s="51"/>
      <c r="S66" s="76"/>
    </row>
    <row r="67" spans="11:19" ht="15" customHeight="1">
      <c r="K67" s="79"/>
      <c r="L67" s="51"/>
      <c r="M67" s="76"/>
      <c r="N67" s="51"/>
      <c r="O67" s="76"/>
      <c r="P67" s="51"/>
      <c r="Q67" s="76"/>
      <c r="R67" s="51"/>
      <c r="S67" s="76"/>
    </row>
    <row r="68" spans="11:19" ht="15" customHeight="1">
      <c r="K68" s="79"/>
      <c r="L68" s="51"/>
      <c r="M68" s="76"/>
      <c r="N68" s="51"/>
      <c r="O68" s="76"/>
      <c r="P68" s="51"/>
      <c r="Q68" s="76"/>
      <c r="R68" s="51"/>
      <c r="S68" s="76"/>
    </row>
    <row r="69" spans="11:19" ht="15" customHeight="1">
      <c r="K69" s="79"/>
      <c r="L69" s="51"/>
      <c r="M69" s="76"/>
      <c r="N69" s="51"/>
      <c r="O69" s="76"/>
      <c r="P69" s="51"/>
      <c r="Q69" s="76"/>
      <c r="R69" s="51"/>
      <c r="S69" s="76"/>
    </row>
    <row r="70" spans="11:19" ht="15" customHeight="1">
      <c r="K70" s="79"/>
      <c r="L70" s="51"/>
      <c r="M70" s="76"/>
      <c r="N70" s="51"/>
      <c r="O70" s="76"/>
      <c r="P70" s="51"/>
      <c r="Q70" s="76"/>
      <c r="R70" s="51"/>
      <c r="S70" s="76"/>
    </row>
    <row r="71" spans="11:19" ht="15" customHeight="1">
      <c r="K71" s="79"/>
      <c r="L71" s="51"/>
      <c r="M71" s="76"/>
      <c r="N71" s="51"/>
      <c r="O71" s="76"/>
      <c r="P71" s="51"/>
      <c r="Q71" s="76"/>
      <c r="R71" s="78"/>
      <c r="S71" s="77"/>
    </row>
    <row r="72" spans="11:19" ht="15" customHeight="1">
      <c r="K72" s="79"/>
      <c r="L72" s="51"/>
      <c r="M72" s="76"/>
      <c r="N72" s="51"/>
      <c r="O72" s="76"/>
      <c r="P72" s="51"/>
      <c r="Q72" s="76"/>
      <c r="R72" s="78"/>
      <c r="S72" s="77"/>
    </row>
    <row r="73" spans="11:19" ht="15" customHeight="1">
      <c r="K73" s="79"/>
      <c r="L73" s="51"/>
      <c r="M73" s="76"/>
      <c r="N73" s="51"/>
      <c r="O73" s="76"/>
      <c r="P73" s="51"/>
      <c r="Q73" s="76"/>
      <c r="R73" s="78"/>
      <c r="S73" s="77"/>
    </row>
    <row r="74" spans="11:19" ht="15" customHeight="1">
      <c r="K74" s="79"/>
      <c r="L74" s="51"/>
      <c r="M74" s="76"/>
      <c r="N74" s="51"/>
      <c r="O74" s="76"/>
      <c r="P74" s="51"/>
      <c r="Q74" s="76"/>
      <c r="R74" s="78"/>
      <c r="S74" s="77"/>
    </row>
    <row r="75" spans="11:19" ht="15" customHeight="1">
      <c r="K75" s="79"/>
      <c r="L75" s="51"/>
      <c r="M75" s="76"/>
      <c r="N75" s="51"/>
      <c r="O75" s="76"/>
      <c r="P75" s="51"/>
      <c r="Q75" s="76"/>
      <c r="R75" s="78"/>
      <c r="S75" s="77"/>
    </row>
    <row r="76" spans="11:19" ht="15" customHeight="1">
      <c r="K76" s="79"/>
      <c r="L76" s="51"/>
      <c r="M76" s="76"/>
      <c r="N76" s="51"/>
      <c r="O76" s="76"/>
      <c r="P76" s="51"/>
      <c r="Q76" s="76"/>
      <c r="R76" s="78"/>
      <c r="S76" s="77"/>
    </row>
    <row r="77" spans="11:19" ht="15" customHeight="1">
      <c r="K77" s="79"/>
      <c r="L77" s="51"/>
      <c r="M77" s="76"/>
      <c r="N77" s="51"/>
      <c r="O77" s="76"/>
      <c r="P77" s="51"/>
      <c r="Q77" s="76"/>
      <c r="R77" s="78"/>
      <c r="S77" s="77"/>
    </row>
    <row r="78" spans="11:19" ht="15" customHeight="1">
      <c r="K78" s="79"/>
      <c r="L78" s="51"/>
      <c r="M78" s="76"/>
      <c r="N78" s="51"/>
      <c r="O78" s="76"/>
      <c r="P78" s="51"/>
      <c r="Q78" s="76"/>
      <c r="R78" s="78"/>
      <c r="S78" s="77"/>
    </row>
    <row r="79" spans="11:19" ht="15" customHeight="1">
      <c r="K79" s="79"/>
      <c r="L79" s="51"/>
      <c r="M79" s="76"/>
      <c r="N79" s="51"/>
      <c r="O79" s="76"/>
      <c r="P79" s="51"/>
      <c r="Q79" s="76"/>
      <c r="R79" s="78"/>
      <c r="S79" s="77"/>
    </row>
    <row r="80" spans="11:19" ht="15" customHeight="1">
      <c r="K80" s="80"/>
      <c r="L80" s="51"/>
      <c r="M80" s="76"/>
      <c r="N80" s="51"/>
      <c r="O80" s="76"/>
      <c r="P80" s="51"/>
      <c r="Q80" s="76"/>
      <c r="R80" s="78"/>
      <c r="S80" s="77"/>
    </row>
    <row r="81" spans="11:19" ht="15" customHeight="1">
      <c r="K81" s="79"/>
      <c r="L81" s="51"/>
      <c r="M81" s="76"/>
      <c r="N81" s="51"/>
      <c r="O81" s="76"/>
      <c r="P81" s="51"/>
      <c r="Q81" s="76"/>
      <c r="R81" s="78"/>
      <c r="S81" s="77"/>
    </row>
    <row r="82" spans="11:19" ht="15" customHeight="1">
      <c r="K82" s="79"/>
      <c r="L82" s="51"/>
      <c r="M82" s="76"/>
      <c r="N82" s="51"/>
      <c r="O82" s="76"/>
      <c r="P82" s="51"/>
      <c r="Q82" s="76"/>
      <c r="R82" s="78"/>
      <c r="S82" s="77"/>
    </row>
    <row r="83" spans="11:19" ht="15" customHeight="1">
      <c r="K83" s="75"/>
      <c r="M83" s="75"/>
      <c r="O83" s="75"/>
      <c r="Q83" s="75"/>
      <c r="S83" s="75"/>
    </row>
    <row r="84" spans="11:19" ht="15" customHeight="1">
      <c r="K84" s="75"/>
      <c r="M84" s="75"/>
      <c r="O84" s="75"/>
      <c r="Q84" s="75"/>
      <c r="S84" s="75"/>
    </row>
    <row r="85" spans="11:19" ht="15" customHeight="1">
      <c r="K85" s="75"/>
      <c r="M85" s="75"/>
      <c r="O85" s="75"/>
      <c r="Q85" s="75"/>
      <c r="S85" s="75"/>
    </row>
    <row r="86" spans="11:19" ht="15" customHeight="1">
      <c r="K86" s="75"/>
      <c r="M86" s="75"/>
      <c r="O86" s="75"/>
      <c r="Q86" s="75"/>
      <c r="S86" s="75"/>
    </row>
    <row r="87" spans="11:19" ht="15" customHeight="1">
      <c r="K87" s="75"/>
      <c r="M87" s="75"/>
      <c r="O87" s="75"/>
      <c r="Q87" s="75"/>
      <c r="S87" s="75"/>
    </row>
    <row r="88" spans="11:19" ht="15" customHeight="1">
      <c r="K88" s="75"/>
      <c r="M88" s="75"/>
      <c r="O88" s="75"/>
      <c r="Q88" s="75"/>
      <c r="S88" s="75"/>
    </row>
    <row r="89" spans="11:19" ht="15" customHeight="1">
      <c r="K89" s="75"/>
      <c r="M89" s="75"/>
      <c r="O89" s="75"/>
      <c r="Q89" s="75"/>
      <c r="S89" s="75"/>
    </row>
    <row r="90" spans="11:19" ht="15" customHeight="1">
      <c r="K90" s="75"/>
      <c r="M90" s="75"/>
      <c r="O90" s="75"/>
      <c r="Q90" s="75"/>
      <c r="S90" s="75"/>
    </row>
    <row r="91" spans="11:19" ht="15" customHeight="1">
      <c r="K91" s="75"/>
      <c r="M91" s="75"/>
      <c r="O91" s="75"/>
      <c r="Q91" s="75"/>
      <c r="S91" s="75"/>
    </row>
    <row r="92" spans="11:19" ht="15" customHeight="1">
      <c r="K92" s="75"/>
      <c r="M92" s="75"/>
      <c r="O92" s="75"/>
      <c r="Q92" s="75"/>
      <c r="S92" s="75"/>
    </row>
    <row r="93" spans="11:19" ht="15" customHeight="1">
      <c r="K93" s="75"/>
      <c r="M93" s="75"/>
      <c r="O93" s="75"/>
      <c r="Q93" s="75"/>
      <c r="S93" s="75"/>
    </row>
    <row r="94" spans="11:19" ht="15" customHeight="1">
      <c r="K94" s="75"/>
      <c r="M94" s="75"/>
      <c r="O94" s="75"/>
      <c r="Q94" s="75"/>
      <c r="S94" s="75"/>
    </row>
    <row r="95" spans="11:19" ht="15" customHeight="1">
      <c r="K95" s="75"/>
      <c r="M95" s="75"/>
      <c r="O95" s="75"/>
      <c r="Q95" s="75"/>
      <c r="S95" s="75"/>
    </row>
    <row r="96" spans="11:19" ht="15" customHeight="1">
      <c r="K96" s="75"/>
      <c r="M96" s="75"/>
      <c r="O96" s="75"/>
      <c r="Q96" s="75"/>
      <c r="S96" s="75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printOptions verticalCentered="1"/>
  <pageMargins left="0.14" right="0.1" top="0.17" bottom="0.17" header="0.14" footer="0.1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8"/>
  <sheetViews>
    <sheetView zoomScalePageLayoutView="0" workbookViewId="0" topLeftCell="A58">
      <selection activeCell="O1" sqref="O1:P83"/>
    </sheetView>
  </sheetViews>
  <sheetFormatPr defaultColWidth="9.140625" defaultRowHeight="15"/>
  <cols>
    <col min="1" max="1" width="4.140625" style="87" customWidth="1"/>
    <col min="2" max="2" width="27.28125" style="0" customWidth="1"/>
    <col min="3" max="3" width="4.00390625" style="87" bestFit="1" customWidth="1"/>
    <col min="4" max="4" width="32.8515625" style="0" customWidth="1"/>
    <col min="5" max="5" width="4.140625" style="87" customWidth="1"/>
    <col min="6" max="6" width="34.140625" style="0" customWidth="1"/>
    <col min="7" max="8" width="5.140625" style="51" customWidth="1"/>
    <col min="9" max="9" width="21.421875" style="0" customWidth="1"/>
    <col min="10" max="10" width="4.28125" style="0" customWidth="1"/>
    <col min="11" max="11" width="12.8515625" style="0" bestFit="1" customWidth="1"/>
  </cols>
  <sheetData>
    <row r="1" spans="1:3" ht="9.75" customHeight="1">
      <c r="A1" s="106"/>
      <c r="B1" s="107"/>
      <c r="C1" s="106"/>
    </row>
    <row r="2" spans="1:8" s="97" customFormat="1" ht="15" customHeight="1">
      <c r="A2" s="100">
        <v>1</v>
      </c>
      <c r="B2" s="103" t="s">
        <v>467</v>
      </c>
      <c r="C2" s="100">
        <v>85</v>
      </c>
      <c r="D2" s="103" t="s">
        <v>461</v>
      </c>
      <c r="E2" s="100">
        <v>128</v>
      </c>
      <c r="F2" s="103" t="s">
        <v>583</v>
      </c>
      <c r="G2" s="98"/>
      <c r="H2" s="98"/>
    </row>
    <row r="3" spans="1:8" s="97" customFormat="1" ht="15" customHeight="1">
      <c r="A3" s="100">
        <v>2</v>
      </c>
      <c r="B3" s="103" t="s">
        <v>453</v>
      </c>
      <c r="C3" s="100">
        <v>86</v>
      </c>
      <c r="D3" s="103" t="s">
        <v>580</v>
      </c>
      <c r="E3" s="100">
        <v>128</v>
      </c>
      <c r="F3" s="103" t="s">
        <v>519</v>
      </c>
      <c r="G3" s="98"/>
      <c r="H3" s="98"/>
    </row>
    <row r="4" spans="1:8" s="97" customFormat="1" ht="15" customHeight="1">
      <c r="A4" s="100">
        <v>2</v>
      </c>
      <c r="B4" s="103" t="s">
        <v>510</v>
      </c>
      <c r="C4" s="100">
        <v>86</v>
      </c>
      <c r="D4" s="103" t="s">
        <v>279</v>
      </c>
      <c r="E4" s="100">
        <v>129</v>
      </c>
      <c r="F4" s="103" t="s">
        <v>545</v>
      </c>
      <c r="G4" s="98"/>
      <c r="H4" s="98"/>
    </row>
    <row r="5" spans="1:8" s="97" customFormat="1" ht="15" customHeight="1">
      <c r="A5" s="100">
        <v>2</v>
      </c>
      <c r="B5" s="103" t="s">
        <v>349</v>
      </c>
      <c r="C5" s="100">
        <v>89</v>
      </c>
      <c r="D5" s="103" t="s">
        <v>397</v>
      </c>
      <c r="E5" s="100">
        <v>130</v>
      </c>
      <c r="F5" s="103" t="s">
        <v>640</v>
      </c>
      <c r="G5" s="98"/>
      <c r="H5" s="98"/>
    </row>
    <row r="6" spans="1:8" s="97" customFormat="1" ht="15" customHeight="1">
      <c r="A6" s="100">
        <v>3</v>
      </c>
      <c r="B6" s="103" t="s">
        <v>438</v>
      </c>
      <c r="C6" s="100">
        <v>89</v>
      </c>
      <c r="D6" s="103" t="s">
        <v>645</v>
      </c>
      <c r="E6" s="100">
        <v>130</v>
      </c>
      <c r="F6" s="103" t="s">
        <v>353</v>
      </c>
      <c r="G6" s="98"/>
      <c r="H6" s="98"/>
    </row>
    <row r="7" spans="1:8" s="97" customFormat="1" ht="15" customHeight="1">
      <c r="A7" s="100">
        <v>3</v>
      </c>
      <c r="B7" s="102" t="s">
        <v>691</v>
      </c>
      <c r="C7" s="100">
        <v>90</v>
      </c>
      <c r="D7" s="103" t="s">
        <v>678</v>
      </c>
      <c r="E7" s="100">
        <v>131</v>
      </c>
      <c r="F7" s="103" t="s">
        <v>653</v>
      </c>
      <c r="G7" s="98"/>
      <c r="H7" s="98"/>
    </row>
    <row r="8" spans="1:8" s="97" customFormat="1" ht="15" customHeight="1">
      <c r="A8" s="100">
        <v>4</v>
      </c>
      <c r="B8" s="103" t="s">
        <v>312</v>
      </c>
      <c r="C8" s="100">
        <v>91</v>
      </c>
      <c r="D8" s="103" t="s">
        <v>673</v>
      </c>
      <c r="E8" s="100">
        <v>132</v>
      </c>
      <c r="F8" s="103" t="s">
        <v>663</v>
      </c>
      <c r="G8" s="98"/>
      <c r="H8" s="98"/>
    </row>
    <row r="9" spans="1:8" s="97" customFormat="1" ht="15" customHeight="1">
      <c r="A9" s="100">
        <v>6</v>
      </c>
      <c r="B9" s="103" t="s">
        <v>235</v>
      </c>
      <c r="C9" s="100">
        <v>92</v>
      </c>
      <c r="D9" s="103" t="s">
        <v>593</v>
      </c>
      <c r="E9" s="100">
        <v>133</v>
      </c>
      <c r="F9" s="103" t="s">
        <v>592</v>
      </c>
      <c r="G9" s="98"/>
      <c r="H9" s="98"/>
    </row>
    <row r="10" spans="1:8" s="97" customFormat="1" ht="15" customHeight="1">
      <c r="A10" s="100">
        <v>10</v>
      </c>
      <c r="B10" s="103" t="s">
        <v>123</v>
      </c>
      <c r="C10" s="100">
        <v>92</v>
      </c>
      <c r="D10" s="103" t="s">
        <v>486</v>
      </c>
      <c r="E10" s="100">
        <v>134</v>
      </c>
      <c r="F10" s="103" t="s">
        <v>658</v>
      </c>
      <c r="G10" s="98"/>
      <c r="H10" s="98"/>
    </row>
    <row r="11" spans="1:8" s="97" customFormat="1" ht="15" customHeight="1">
      <c r="A11" s="100">
        <v>11</v>
      </c>
      <c r="B11" s="102" t="s">
        <v>670</v>
      </c>
      <c r="C11" s="100">
        <v>93</v>
      </c>
      <c r="D11" s="103" t="s">
        <v>690</v>
      </c>
      <c r="E11" s="100">
        <v>134</v>
      </c>
      <c r="F11" s="103" t="s">
        <v>481</v>
      </c>
      <c r="G11" s="98"/>
      <c r="H11" s="98"/>
    </row>
    <row r="12" spans="1:8" s="97" customFormat="1" ht="15" customHeight="1">
      <c r="A12" s="100">
        <v>11</v>
      </c>
      <c r="B12" s="103" t="s">
        <v>100</v>
      </c>
      <c r="C12" s="100">
        <v>93</v>
      </c>
      <c r="D12" s="102" t="s">
        <v>612</v>
      </c>
      <c r="E12" s="100">
        <v>135</v>
      </c>
      <c r="F12" s="103" t="s">
        <v>579</v>
      </c>
      <c r="G12" s="98"/>
      <c r="H12" s="98"/>
    </row>
    <row r="13" spans="1:8" s="97" customFormat="1" ht="15" customHeight="1">
      <c r="A13" s="104">
        <v>11</v>
      </c>
      <c r="B13" s="103" t="s">
        <v>240</v>
      </c>
      <c r="C13" s="100">
        <v>93</v>
      </c>
      <c r="D13" s="103" t="s">
        <v>495</v>
      </c>
      <c r="E13" s="100">
        <v>136</v>
      </c>
      <c r="F13" s="103" t="s">
        <v>448</v>
      </c>
      <c r="G13" s="98"/>
      <c r="H13" s="98"/>
    </row>
    <row r="14" spans="1:8" s="97" customFormat="1" ht="15" customHeight="1">
      <c r="A14" s="100">
        <v>12</v>
      </c>
      <c r="B14" s="103" t="s">
        <v>230</v>
      </c>
      <c r="C14" s="100">
        <v>94</v>
      </c>
      <c r="D14" s="103" t="s">
        <v>350</v>
      </c>
      <c r="E14" s="100">
        <v>136</v>
      </c>
      <c r="F14" s="103" t="s">
        <v>538</v>
      </c>
      <c r="G14" s="98"/>
      <c r="H14" s="98"/>
    </row>
    <row r="15" spans="1:8" s="97" customFormat="1" ht="15" customHeight="1">
      <c r="A15" s="100">
        <v>13</v>
      </c>
      <c r="B15" s="103" t="s">
        <v>515</v>
      </c>
      <c r="C15" s="100">
        <v>94</v>
      </c>
      <c r="D15" s="103" t="s">
        <v>764</v>
      </c>
      <c r="E15" s="104">
        <v>137</v>
      </c>
      <c r="F15" s="103" t="s">
        <v>566</v>
      </c>
      <c r="G15" s="98"/>
      <c r="H15" s="98"/>
    </row>
    <row r="16" spans="1:8" s="97" customFormat="1" ht="15" customHeight="1">
      <c r="A16" s="100">
        <v>14</v>
      </c>
      <c r="B16" s="103" t="s">
        <v>95</v>
      </c>
      <c r="C16" s="100">
        <v>95</v>
      </c>
      <c r="D16" s="103" t="s">
        <v>763</v>
      </c>
      <c r="E16" s="100">
        <v>140</v>
      </c>
      <c r="F16" s="96" t="s">
        <v>762</v>
      </c>
      <c r="G16" s="98"/>
      <c r="H16" s="98"/>
    </row>
    <row r="17" spans="1:8" s="97" customFormat="1" ht="15" customHeight="1">
      <c r="A17" s="100">
        <v>15</v>
      </c>
      <c r="B17" s="103" t="s">
        <v>291</v>
      </c>
      <c r="C17" s="100">
        <v>96</v>
      </c>
      <c r="D17" s="103" t="s">
        <v>636</v>
      </c>
      <c r="E17" s="100">
        <v>141</v>
      </c>
      <c r="F17" s="103" t="s">
        <v>549</v>
      </c>
      <c r="G17" s="98"/>
      <c r="H17" s="98"/>
    </row>
    <row r="18" spans="1:8" s="97" customFormat="1" ht="15" customHeight="1">
      <c r="A18" s="100">
        <v>17</v>
      </c>
      <c r="B18" s="103" t="s">
        <v>319</v>
      </c>
      <c r="C18" s="100">
        <v>97</v>
      </c>
      <c r="D18" s="103" t="s">
        <v>483</v>
      </c>
      <c r="E18" s="100">
        <v>142</v>
      </c>
      <c r="F18" s="103" t="s">
        <v>502</v>
      </c>
      <c r="G18" s="98"/>
      <c r="H18" s="98"/>
    </row>
    <row r="19" spans="1:8" s="97" customFormat="1" ht="15" customHeight="1">
      <c r="A19" s="100">
        <v>18</v>
      </c>
      <c r="B19" s="102" t="s">
        <v>541</v>
      </c>
      <c r="C19" s="100">
        <v>97</v>
      </c>
      <c r="D19" s="103" t="s">
        <v>627</v>
      </c>
      <c r="E19" s="100">
        <v>143</v>
      </c>
      <c r="F19" s="96" t="s">
        <v>761</v>
      </c>
      <c r="G19" s="98"/>
      <c r="H19" s="98"/>
    </row>
    <row r="20" spans="1:8" s="97" customFormat="1" ht="15" customHeight="1">
      <c r="A20" s="100">
        <v>20</v>
      </c>
      <c r="B20" s="103" t="s">
        <v>195</v>
      </c>
      <c r="C20" s="100">
        <v>98</v>
      </c>
      <c r="D20" s="103" t="s">
        <v>644</v>
      </c>
      <c r="E20" s="100">
        <v>144</v>
      </c>
      <c r="F20" s="103" t="s">
        <v>632</v>
      </c>
      <c r="G20" s="98"/>
      <c r="H20" s="98"/>
    </row>
    <row r="21" spans="1:8" s="97" customFormat="1" ht="15" customHeight="1">
      <c r="A21" s="100">
        <v>27</v>
      </c>
      <c r="B21" s="103" t="s">
        <v>416</v>
      </c>
      <c r="C21" s="100">
        <v>98</v>
      </c>
      <c r="D21" s="103" t="s">
        <v>210</v>
      </c>
      <c r="E21" s="100">
        <v>145</v>
      </c>
      <c r="F21" s="102" t="s">
        <v>591</v>
      </c>
      <c r="G21" s="98"/>
      <c r="H21" s="98"/>
    </row>
    <row r="22" spans="1:8" s="97" customFormat="1" ht="15" customHeight="1">
      <c r="A22" s="100">
        <v>28</v>
      </c>
      <c r="B22" s="103" t="s">
        <v>514</v>
      </c>
      <c r="C22" s="100">
        <v>99</v>
      </c>
      <c r="D22" s="103" t="s">
        <v>108</v>
      </c>
      <c r="E22" s="100">
        <v>147</v>
      </c>
      <c r="F22" s="102" t="s">
        <v>558</v>
      </c>
      <c r="G22" s="98"/>
      <c r="H22" s="98"/>
    </row>
    <row r="23" spans="1:8" s="97" customFormat="1" ht="15" customHeight="1">
      <c r="A23" s="100">
        <v>36</v>
      </c>
      <c r="B23" s="102" t="s">
        <v>675</v>
      </c>
      <c r="C23" s="100">
        <v>99</v>
      </c>
      <c r="D23" s="103" t="s">
        <v>534</v>
      </c>
      <c r="E23" s="104">
        <v>148</v>
      </c>
      <c r="F23" s="103" t="s">
        <v>573</v>
      </c>
      <c r="G23" s="98"/>
      <c r="H23" s="98"/>
    </row>
    <row r="24" spans="1:8" s="97" customFormat="1" ht="15" customHeight="1">
      <c r="A24" s="100">
        <v>36</v>
      </c>
      <c r="B24" s="103" t="s">
        <v>225</v>
      </c>
      <c r="C24" s="100">
        <v>100</v>
      </c>
      <c r="D24" s="103" t="s">
        <v>624</v>
      </c>
      <c r="E24" s="100">
        <v>149</v>
      </c>
      <c r="F24" s="96" t="s">
        <v>761</v>
      </c>
      <c r="G24" s="98"/>
      <c r="H24" s="98"/>
    </row>
    <row r="25" spans="1:8" s="97" customFormat="1" ht="15" customHeight="1">
      <c r="A25" s="100">
        <v>37</v>
      </c>
      <c r="B25" s="103" t="s">
        <v>307</v>
      </c>
      <c r="C25" s="100">
        <v>100</v>
      </c>
      <c r="D25" s="103" t="s">
        <v>760</v>
      </c>
      <c r="E25" s="100">
        <v>150</v>
      </c>
      <c r="F25" s="102" t="s">
        <v>751</v>
      </c>
      <c r="G25" s="98"/>
      <c r="H25" s="98"/>
    </row>
    <row r="26" spans="1:8" s="97" customFormat="1" ht="15" customHeight="1">
      <c r="A26" s="100">
        <v>44</v>
      </c>
      <c r="B26" s="103" t="s">
        <v>330</v>
      </c>
      <c r="C26" s="100">
        <v>101</v>
      </c>
      <c r="D26" s="103" t="s">
        <v>255</v>
      </c>
      <c r="E26" s="100">
        <v>151</v>
      </c>
      <c r="F26" s="102" t="s">
        <v>676</v>
      </c>
      <c r="G26" s="98"/>
      <c r="H26" s="98"/>
    </row>
    <row r="27" spans="1:8" s="97" customFormat="1" ht="15" customHeight="1">
      <c r="A27" s="100">
        <v>45</v>
      </c>
      <c r="B27" s="103" t="s">
        <v>279</v>
      </c>
      <c r="C27" s="100">
        <v>101</v>
      </c>
      <c r="D27" s="103" t="s">
        <v>759</v>
      </c>
      <c r="E27" s="100">
        <v>152</v>
      </c>
      <c r="F27" s="102" t="s">
        <v>617</v>
      </c>
      <c r="G27" s="98"/>
      <c r="H27" s="98"/>
    </row>
    <row r="28" spans="1:8" s="97" customFormat="1" ht="15" customHeight="1">
      <c r="A28" s="100">
        <v>46</v>
      </c>
      <c r="B28" s="103" t="s">
        <v>245</v>
      </c>
      <c r="C28" s="104">
        <v>102</v>
      </c>
      <c r="D28" s="103" t="s">
        <v>758</v>
      </c>
      <c r="E28" s="100">
        <v>153</v>
      </c>
      <c r="F28" s="102" t="s">
        <v>569</v>
      </c>
      <c r="G28" s="98"/>
      <c r="H28" s="98"/>
    </row>
    <row r="29" spans="1:8" s="97" customFormat="1" ht="15" customHeight="1">
      <c r="A29" s="100">
        <v>47</v>
      </c>
      <c r="B29" s="103" t="s">
        <v>333</v>
      </c>
      <c r="C29" s="100">
        <v>103</v>
      </c>
      <c r="D29" s="103" t="s">
        <v>240</v>
      </c>
      <c r="E29" s="100">
        <v>154</v>
      </c>
      <c r="F29" s="102" t="s">
        <v>671</v>
      </c>
      <c r="G29" s="98"/>
      <c r="H29" s="98"/>
    </row>
    <row r="30" spans="1:8" s="97" customFormat="1" ht="15" customHeight="1">
      <c r="A30" s="100">
        <v>48</v>
      </c>
      <c r="B30" s="103" t="s">
        <v>271</v>
      </c>
      <c r="C30" s="100">
        <v>103</v>
      </c>
      <c r="D30" s="103" t="s">
        <v>757</v>
      </c>
      <c r="E30" s="100">
        <v>155</v>
      </c>
      <c r="F30" s="102" t="s">
        <v>544</v>
      </c>
      <c r="G30" s="98"/>
      <c r="H30" s="98"/>
    </row>
    <row r="31" spans="1:8" s="97" customFormat="1" ht="15" customHeight="1">
      <c r="A31" s="100">
        <v>49</v>
      </c>
      <c r="B31" s="103" t="s">
        <v>221</v>
      </c>
      <c r="C31" s="100">
        <v>104</v>
      </c>
      <c r="D31" s="103" t="s">
        <v>756</v>
      </c>
      <c r="E31" s="100">
        <v>157</v>
      </c>
      <c r="F31" s="102" t="s">
        <v>537</v>
      </c>
      <c r="G31" s="98"/>
      <c r="H31" s="98"/>
    </row>
    <row r="32" spans="1:8" s="97" customFormat="1" ht="15" customHeight="1">
      <c r="A32" s="100">
        <v>53</v>
      </c>
      <c r="B32" s="103" t="s">
        <v>368</v>
      </c>
      <c r="C32" s="104">
        <v>106</v>
      </c>
      <c r="D32" s="103" t="s">
        <v>559</v>
      </c>
      <c r="E32" s="100">
        <v>158</v>
      </c>
      <c r="F32" s="102" t="s">
        <v>548</v>
      </c>
      <c r="G32" s="98"/>
      <c r="H32" s="98"/>
    </row>
    <row r="33" spans="1:8" s="97" customFormat="1" ht="15" customHeight="1">
      <c r="A33" s="100">
        <v>54</v>
      </c>
      <c r="B33" s="103" t="s">
        <v>411</v>
      </c>
      <c r="C33" s="100">
        <v>107</v>
      </c>
      <c r="D33" s="103" t="s">
        <v>365</v>
      </c>
      <c r="E33" s="100">
        <v>159</v>
      </c>
      <c r="F33" s="102" t="s">
        <v>666</v>
      </c>
      <c r="G33" s="98"/>
      <c r="H33" s="98"/>
    </row>
    <row r="34" spans="1:8" s="97" customFormat="1" ht="15" customHeight="1">
      <c r="A34" s="100">
        <v>56</v>
      </c>
      <c r="B34" s="103" t="s">
        <v>520</v>
      </c>
      <c r="C34" s="100">
        <v>107</v>
      </c>
      <c r="D34" s="103" t="s">
        <v>559</v>
      </c>
      <c r="E34" s="100">
        <v>160</v>
      </c>
      <c r="F34" s="102" t="s">
        <v>613</v>
      </c>
      <c r="G34" s="98"/>
      <c r="H34" s="98"/>
    </row>
    <row r="35" spans="1:8" s="97" customFormat="1" ht="15" customHeight="1">
      <c r="A35" s="100">
        <v>59</v>
      </c>
      <c r="B35" s="103" t="s">
        <v>511</v>
      </c>
      <c r="C35" s="100">
        <v>108</v>
      </c>
      <c r="D35" s="103" t="s">
        <v>299</v>
      </c>
      <c r="E35" s="100">
        <v>161</v>
      </c>
      <c r="F35" s="102" t="s">
        <v>622</v>
      </c>
      <c r="G35" s="98"/>
      <c r="H35" s="98"/>
    </row>
    <row r="36" spans="1:8" s="97" customFormat="1" ht="15" customHeight="1">
      <c r="A36" s="100">
        <v>59</v>
      </c>
      <c r="B36" s="103" t="s">
        <v>364</v>
      </c>
      <c r="C36" s="100">
        <v>108</v>
      </c>
      <c r="D36" s="96" t="s">
        <v>755</v>
      </c>
      <c r="E36" s="100">
        <v>162</v>
      </c>
      <c r="F36" s="102" t="s">
        <v>643</v>
      </c>
      <c r="G36" s="98"/>
      <c r="H36" s="98"/>
    </row>
    <row r="37" spans="1:8" s="97" customFormat="1" ht="15" customHeight="1">
      <c r="A37" s="100">
        <v>60</v>
      </c>
      <c r="B37" s="103" t="s">
        <v>318</v>
      </c>
      <c r="C37" s="100">
        <v>109</v>
      </c>
      <c r="D37" s="103" t="s">
        <v>605</v>
      </c>
      <c r="E37" s="100">
        <v>163</v>
      </c>
      <c r="F37" s="102" t="s">
        <v>604</v>
      </c>
      <c r="G37" s="98"/>
      <c r="H37" s="98"/>
    </row>
    <row r="38" spans="1:8" s="97" customFormat="1" ht="15" customHeight="1">
      <c r="A38" s="100">
        <v>62</v>
      </c>
      <c r="B38" s="103" t="s">
        <v>439</v>
      </c>
      <c r="C38" s="100">
        <v>110</v>
      </c>
      <c r="D38" s="103" t="s">
        <v>648</v>
      </c>
      <c r="E38" s="100">
        <v>164</v>
      </c>
      <c r="F38" s="102" t="s">
        <v>587</v>
      </c>
      <c r="G38" s="98"/>
      <c r="H38" s="98"/>
    </row>
    <row r="39" spans="1:8" s="97" customFormat="1" ht="15" customHeight="1">
      <c r="A39" s="100">
        <v>63</v>
      </c>
      <c r="B39" s="103" t="s">
        <v>191</v>
      </c>
      <c r="C39" s="100">
        <v>112</v>
      </c>
      <c r="D39" s="103" t="s">
        <v>754</v>
      </c>
      <c r="E39" s="100">
        <v>165</v>
      </c>
      <c r="F39" s="102" t="s">
        <v>600</v>
      </c>
      <c r="G39" s="98"/>
      <c r="H39" s="98"/>
    </row>
    <row r="40" spans="1:8" s="97" customFormat="1" ht="15" customHeight="1">
      <c r="A40" s="100">
        <v>64</v>
      </c>
      <c r="B40" s="103" t="s">
        <v>250</v>
      </c>
      <c r="C40" s="100">
        <v>113</v>
      </c>
      <c r="D40" s="103" t="s">
        <v>754</v>
      </c>
      <c r="E40" s="100">
        <v>166</v>
      </c>
      <c r="F40" s="102" t="s">
        <v>533</v>
      </c>
      <c r="G40" s="98"/>
      <c r="H40" s="98"/>
    </row>
    <row r="41" spans="1:8" s="97" customFormat="1" ht="15" customHeight="1">
      <c r="A41" s="104">
        <v>65</v>
      </c>
      <c r="B41" s="102" t="s">
        <v>635</v>
      </c>
      <c r="C41" s="100">
        <v>114</v>
      </c>
      <c r="D41" s="103" t="s">
        <v>677</v>
      </c>
      <c r="E41" s="100">
        <v>167</v>
      </c>
      <c r="F41" s="102" t="s">
        <v>688</v>
      </c>
      <c r="G41" s="98"/>
      <c r="H41" s="98"/>
    </row>
    <row r="42" spans="1:8" s="97" customFormat="1" ht="15" customHeight="1">
      <c r="A42" s="100">
        <v>68</v>
      </c>
      <c r="B42" s="103" t="s">
        <v>501</v>
      </c>
      <c r="C42" s="100">
        <v>115</v>
      </c>
      <c r="D42" s="103" t="s">
        <v>588</v>
      </c>
      <c r="E42" s="100">
        <v>168</v>
      </c>
      <c r="F42" s="102" t="s">
        <v>639</v>
      </c>
      <c r="G42" s="98"/>
      <c r="H42" s="98"/>
    </row>
    <row r="43" spans="1:8" s="97" customFormat="1" ht="15" customHeight="1">
      <c r="A43" s="100">
        <v>70</v>
      </c>
      <c r="B43" s="103" t="s">
        <v>493</v>
      </c>
      <c r="C43" s="100">
        <v>116</v>
      </c>
      <c r="D43" s="103" t="s">
        <v>667</v>
      </c>
      <c r="E43" s="100">
        <v>169</v>
      </c>
      <c r="F43" s="102" t="s">
        <v>608</v>
      </c>
      <c r="G43" s="98"/>
      <c r="H43" s="98"/>
    </row>
    <row r="44" spans="1:8" s="97" customFormat="1" ht="15" customHeight="1">
      <c r="A44" s="100">
        <v>71</v>
      </c>
      <c r="B44" s="103" t="s">
        <v>664</v>
      </c>
      <c r="C44" s="104">
        <v>116</v>
      </c>
      <c r="D44" s="103" t="s">
        <v>215</v>
      </c>
      <c r="E44" s="100">
        <v>172</v>
      </c>
      <c r="F44" s="102" t="s">
        <v>635</v>
      </c>
      <c r="G44" s="98"/>
      <c r="H44" s="98"/>
    </row>
    <row r="45" spans="1:8" s="97" customFormat="1" ht="15" customHeight="1">
      <c r="A45" s="100">
        <v>72</v>
      </c>
      <c r="B45" s="103" t="s">
        <v>602</v>
      </c>
      <c r="C45" s="100">
        <v>117</v>
      </c>
      <c r="D45" s="103" t="s">
        <v>563</v>
      </c>
      <c r="E45" s="100">
        <v>173</v>
      </c>
      <c r="F45" s="102" t="s">
        <v>595</v>
      </c>
      <c r="G45" s="98"/>
      <c r="H45" s="98"/>
    </row>
    <row r="46" spans="1:8" s="97" customFormat="1" ht="15" customHeight="1">
      <c r="A46" s="100">
        <v>72</v>
      </c>
      <c r="B46" s="103" t="s">
        <v>94</v>
      </c>
      <c r="C46" s="100">
        <v>118</v>
      </c>
      <c r="D46" s="103" t="s">
        <v>577</v>
      </c>
      <c r="E46" s="100">
        <v>174</v>
      </c>
      <c r="F46" s="102" t="s">
        <v>555</v>
      </c>
      <c r="G46" s="98"/>
      <c r="H46" s="98"/>
    </row>
    <row r="47" spans="1:8" s="97" customFormat="1" ht="15" customHeight="1">
      <c r="A47" s="100">
        <v>73</v>
      </c>
      <c r="B47" s="103" t="s">
        <v>338</v>
      </c>
      <c r="C47" s="100">
        <v>119</v>
      </c>
      <c r="D47" s="103" t="s">
        <v>614</v>
      </c>
      <c r="E47" s="100">
        <v>176</v>
      </c>
      <c r="F47" s="102" t="s">
        <v>562</v>
      </c>
      <c r="G47" s="98"/>
      <c r="H47" s="98"/>
    </row>
    <row r="48" spans="1:8" s="97" customFormat="1" ht="15" customHeight="1">
      <c r="A48" s="100">
        <v>73</v>
      </c>
      <c r="B48" s="103" t="s">
        <v>633</v>
      </c>
      <c r="C48" s="100">
        <v>119</v>
      </c>
      <c r="D48" s="103" t="s">
        <v>524</v>
      </c>
      <c r="E48" s="100">
        <v>177</v>
      </c>
      <c r="F48" s="102" t="s">
        <v>684</v>
      </c>
      <c r="G48" s="98"/>
      <c r="H48" s="98"/>
    </row>
    <row r="49" spans="1:8" s="97" customFormat="1" ht="15" customHeight="1">
      <c r="A49" s="100">
        <v>74</v>
      </c>
      <c r="B49" s="103" t="s">
        <v>597</v>
      </c>
      <c r="C49" s="100">
        <v>120</v>
      </c>
      <c r="D49" s="103" t="s">
        <v>443</v>
      </c>
      <c r="E49" s="100">
        <v>178</v>
      </c>
      <c r="F49" s="102" t="s">
        <v>692</v>
      </c>
      <c r="G49" s="98"/>
      <c r="H49" s="98"/>
    </row>
    <row r="50" spans="1:8" s="97" customFormat="1" ht="15" customHeight="1">
      <c r="A50" s="100">
        <v>75</v>
      </c>
      <c r="B50" s="103" t="s">
        <v>615</v>
      </c>
      <c r="C50" s="100">
        <v>120</v>
      </c>
      <c r="D50" s="103" t="s">
        <v>542</v>
      </c>
      <c r="E50" s="100">
        <v>179</v>
      </c>
      <c r="F50" s="102" t="s">
        <v>662</v>
      </c>
      <c r="G50" s="98"/>
      <c r="H50" s="98"/>
    </row>
    <row r="51" spans="1:8" s="97" customFormat="1" ht="15" customHeight="1">
      <c r="A51" s="100">
        <v>76</v>
      </c>
      <c r="B51" s="103" t="s">
        <v>619</v>
      </c>
      <c r="C51" s="100">
        <v>121</v>
      </c>
      <c r="D51" s="103" t="s">
        <v>682</v>
      </c>
      <c r="E51" s="100">
        <v>181</v>
      </c>
      <c r="F51" s="102" t="s">
        <v>647</v>
      </c>
      <c r="G51" s="98"/>
      <c r="H51" s="98"/>
    </row>
    <row r="52" spans="1:8" s="97" customFormat="1" ht="15" customHeight="1">
      <c r="A52" s="100">
        <v>77</v>
      </c>
      <c r="B52" s="103" t="s">
        <v>564</v>
      </c>
      <c r="C52" s="100">
        <v>121</v>
      </c>
      <c r="D52" s="103" t="s">
        <v>215</v>
      </c>
      <c r="E52" s="100">
        <v>182</v>
      </c>
      <c r="F52" s="102" t="s">
        <v>681</v>
      </c>
      <c r="G52" s="98"/>
      <c r="H52" s="98"/>
    </row>
    <row r="53" spans="1:8" s="97" customFormat="1" ht="15" customHeight="1">
      <c r="A53" s="100">
        <v>78</v>
      </c>
      <c r="B53" s="103" t="s">
        <v>641</v>
      </c>
      <c r="C53" s="100">
        <v>122</v>
      </c>
      <c r="D53" s="103" t="s">
        <v>601</v>
      </c>
      <c r="E53" s="100">
        <v>183</v>
      </c>
      <c r="F53" s="102" t="s">
        <v>582</v>
      </c>
      <c r="G53" s="98"/>
      <c r="H53" s="98"/>
    </row>
    <row r="54" spans="1:8" s="97" customFormat="1" ht="15" customHeight="1">
      <c r="A54" s="100">
        <v>81</v>
      </c>
      <c r="B54" s="103" t="s">
        <v>649</v>
      </c>
      <c r="C54" s="100">
        <v>123</v>
      </c>
      <c r="D54" s="103" t="s">
        <v>693</v>
      </c>
      <c r="E54" s="100">
        <v>184</v>
      </c>
      <c r="F54" s="102" t="s">
        <v>657</v>
      </c>
      <c r="G54" s="98"/>
      <c r="H54" s="98"/>
    </row>
    <row r="55" spans="1:8" s="97" customFormat="1" ht="15" customHeight="1">
      <c r="A55" s="100">
        <v>82</v>
      </c>
      <c r="B55" s="103" t="s">
        <v>539</v>
      </c>
      <c r="C55" s="100">
        <v>124</v>
      </c>
      <c r="D55" s="103" t="s">
        <v>672</v>
      </c>
      <c r="E55" s="100">
        <v>187</v>
      </c>
      <c r="F55" s="102" t="s">
        <v>687</v>
      </c>
      <c r="G55" s="98"/>
      <c r="H55" s="98"/>
    </row>
    <row r="56" spans="1:8" s="97" customFormat="1" ht="15" customHeight="1">
      <c r="A56" s="100">
        <v>83</v>
      </c>
      <c r="B56" s="103" t="s">
        <v>550</v>
      </c>
      <c r="C56" s="100">
        <v>125</v>
      </c>
      <c r="D56" s="103" t="s">
        <v>618</v>
      </c>
      <c r="E56" s="100">
        <v>188</v>
      </c>
      <c r="F56" s="102" t="s">
        <v>683</v>
      </c>
      <c r="G56" s="98"/>
      <c r="H56" s="98"/>
    </row>
    <row r="57" spans="1:8" s="97" customFormat="1" ht="15" customHeight="1">
      <c r="A57" s="100">
        <v>84</v>
      </c>
      <c r="B57" s="103" t="s">
        <v>341</v>
      </c>
      <c r="C57" s="100">
        <v>126</v>
      </c>
      <c r="D57" s="103" t="s">
        <v>596</v>
      </c>
      <c r="E57" s="100">
        <v>189</v>
      </c>
      <c r="F57" s="102" t="s">
        <v>616</v>
      </c>
      <c r="G57" s="98"/>
      <c r="H57" s="98"/>
    </row>
    <row r="58" spans="1:8" s="97" customFormat="1" ht="15" customHeight="1">
      <c r="A58" s="100">
        <v>84</v>
      </c>
      <c r="B58" s="103" t="s">
        <v>624</v>
      </c>
      <c r="C58" s="100">
        <v>126</v>
      </c>
      <c r="D58" s="103" t="s">
        <v>280</v>
      </c>
      <c r="E58" s="100">
        <v>190</v>
      </c>
      <c r="F58" s="102" t="s">
        <v>646</v>
      </c>
      <c r="G58" s="98"/>
      <c r="H58" s="98"/>
    </row>
    <row r="59" spans="1:8" s="97" customFormat="1" ht="15" customHeight="1">
      <c r="A59" s="100">
        <v>85</v>
      </c>
      <c r="B59" s="103" t="s">
        <v>654</v>
      </c>
      <c r="C59" s="100">
        <v>127</v>
      </c>
      <c r="D59" s="103" t="s">
        <v>609</v>
      </c>
      <c r="E59" s="100">
        <v>191</v>
      </c>
      <c r="F59" s="102" t="s">
        <v>661</v>
      </c>
      <c r="G59" s="98"/>
      <c r="H59" s="98"/>
    </row>
    <row r="60" spans="1:11" s="97" customFormat="1" ht="15" customHeight="1">
      <c r="A60" s="100">
        <v>192</v>
      </c>
      <c r="B60" s="102" t="s">
        <v>642</v>
      </c>
      <c r="C60" s="100"/>
      <c r="D60" s="99" t="s">
        <v>507</v>
      </c>
      <c r="E60" s="100"/>
      <c r="F60" s="99" t="s">
        <v>201</v>
      </c>
      <c r="G60" s="98"/>
      <c r="H60" s="98"/>
      <c r="K60" s="105"/>
    </row>
    <row r="61" spans="1:8" s="97" customFormat="1" ht="15" customHeight="1">
      <c r="A61" s="104">
        <v>193</v>
      </c>
      <c r="B61" s="102" t="s">
        <v>680</v>
      </c>
      <c r="C61" s="100"/>
      <c r="D61" s="99" t="s">
        <v>689</v>
      </c>
      <c r="E61" s="100"/>
      <c r="F61" s="99" t="s">
        <v>196</v>
      </c>
      <c r="G61" s="98"/>
      <c r="H61" s="98"/>
    </row>
    <row r="62" spans="1:8" s="97" customFormat="1" ht="15" customHeight="1">
      <c r="A62" s="100">
        <v>195</v>
      </c>
      <c r="B62" s="102" t="s">
        <v>680</v>
      </c>
      <c r="C62" s="100"/>
      <c r="D62" s="99" t="s">
        <v>530</v>
      </c>
      <c r="E62" s="100"/>
      <c r="F62" s="99" t="s">
        <v>186</v>
      </c>
      <c r="G62" s="98"/>
      <c r="H62" s="98"/>
    </row>
    <row r="63" spans="1:8" s="97" customFormat="1" ht="15" customHeight="1">
      <c r="A63" s="100">
        <v>196</v>
      </c>
      <c r="B63" s="102" t="s">
        <v>621</v>
      </c>
      <c r="C63" s="100"/>
      <c r="D63" s="99" t="s">
        <v>497</v>
      </c>
      <c r="E63" s="100"/>
      <c r="F63" s="99" t="s">
        <v>181</v>
      </c>
      <c r="G63" s="98"/>
      <c r="H63" s="98"/>
    </row>
    <row r="64" spans="1:8" s="97" customFormat="1" ht="15" customHeight="1">
      <c r="A64" s="100">
        <v>197</v>
      </c>
      <c r="B64" s="102" t="s">
        <v>634</v>
      </c>
      <c r="C64" s="100"/>
      <c r="D64" s="99" t="s">
        <v>488</v>
      </c>
      <c r="E64" s="100"/>
      <c r="F64" s="99" t="s">
        <v>176</v>
      </c>
      <c r="G64" s="98"/>
      <c r="H64" s="98"/>
    </row>
    <row r="65" spans="1:8" s="97" customFormat="1" ht="15" customHeight="1">
      <c r="A65" s="100">
        <v>198</v>
      </c>
      <c r="B65" s="102" t="s">
        <v>568</v>
      </c>
      <c r="C65" s="100"/>
      <c r="D65" s="99" t="s">
        <v>478</v>
      </c>
      <c r="E65" s="100"/>
      <c r="F65" s="99" t="s">
        <v>171</v>
      </c>
      <c r="G65" s="98"/>
      <c r="H65" s="98"/>
    </row>
    <row r="66" spans="1:8" s="97" customFormat="1" ht="15" customHeight="1">
      <c r="A66" s="100">
        <v>199</v>
      </c>
      <c r="B66" s="102" t="s">
        <v>578</v>
      </c>
      <c r="C66" s="100"/>
      <c r="D66" s="99" t="s">
        <v>473</v>
      </c>
      <c r="E66" s="100"/>
      <c r="F66" s="99" t="s">
        <v>166</v>
      </c>
      <c r="G66" s="98"/>
      <c r="H66" s="98"/>
    </row>
    <row r="67" spans="1:8" s="97" customFormat="1" ht="15" customHeight="1">
      <c r="A67" s="100">
        <v>200</v>
      </c>
      <c r="B67" s="102" t="s">
        <v>630</v>
      </c>
      <c r="C67" s="100"/>
      <c r="D67" s="99" t="s">
        <v>468</v>
      </c>
      <c r="E67" s="100"/>
      <c r="F67" s="99" t="s">
        <v>161</v>
      </c>
      <c r="G67" s="98"/>
      <c r="H67" s="98"/>
    </row>
    <row r="68" spans="1:8" s="97" customFormat="1" ht="15" customHeight="1">
      <c r="A68" s="100">
        <v>201</v>
      </c>
      <c r="B68" s="102" t="s">
        <v>691</v>
      </c>
      <c r="C68" s="100"/>
      <c r="D68" s="99" t="s">
        <v>463</v>
      </c>
      <c r="E68" s="100"/>
      <c r="F68" s="99" t="s">
        <v>156</v>
      </c>
      <c r="G68" s="98"/>
      <c r="H68" s="98"/>
    </row>
    <row r="69" spans="1:8" s="97" customFormat="1" ht="15" customHeight="1">
      <c r="A69" s="100">
        <v>202</v>
      </c>
      <c r="B69" s="102" t="s">
        <v>557</v>
      </c>
      <c r="C69" s="100"/>
      <c r="D69" s="99" t="s">
        <v>458</v>
      </c>
      <c r="E69" s="100"/>
      <c r="F69" s="99" t="s">
        <v>151</v>
      </c>
      <c r="G69" s="98"/>
      <c r="H69" s="98"/>
    </row>
    <row r="70" spans="1:8" s="97" customFormat="1" ht="15" customHeight="1">
      <c r="A70" s="104">
        <v>203</v>
      </c>
      <c r="B70" s="102" t="s">
        <v>753</v>
      </c>
      <c r="C70" s="100"/>
      <c r="D70" s="99" t="s">
        <v>435</v>
      </c>
      <c r="E70" s="100"/>
      <c r="F70" s="99" t="s">
        <v>146</v>
      </c>
      <c r="G70" s="98"/>
      <c r="H70" s="98"/>
    </row>
    <row r="71" spans="1:8" s="97" customFormat="1" ht="15" customHeight="1">
      <c r="A71" s="100">
        <v>204</v>
      </c>
      <c r="B71" s="102" t="s">
        <v>638</v>
      </c>
      <c r="C71" s="100"/>
      <c r="D71" s="99" t="s">
        <v>431</v>
      </c>
      <c r="E71" s="100"/>
      <c r="F71" s="99" t="s">
        <v>141</v>
      </c>
      <c r="G71" s="98"/>
      <c r="H71" s="98"/>
    </row>
    <row r="72" spans="1:8" s="97" customFormat="1" ht="15" customHeight="1">
      <c r="A72" s="100">
        <v>205</v>
      </c>
      <c r="B72" s="103" t="s">
        <v>573</v>
      </c>
      <c r="C72" s="100"/>
      <c r="D72" s="99" t="s">
        <v>427</v>
      </c>
      <c r="E72" s="100"/>
      <c r="F72" s="99" t="s">
        <v>629</v>
      </c>
      <c r="G72" s="98"/>
      <c r="H72" s="98"/>
    </row>
    <row r="73" spans="1:8" s="97" customFormat="1" ht="15" customHeight="1">
      <c r="A73" s="100">
        <v>206</v>
      </c>
      <c r="B73" s="103" t="s">
        <v>573</v>
      </c>
      <c r="C73" s="100"/>
      <c r="D73" s="99" t="s">
        <v>424</v>
      </c>
      <c r="E73" s="100"/>
      <c r="F73" s="99" t="s">
        <v>136</v>
      </c>
      <c r="G73" s="98"/>
      <c r="H73" s="98"/>
    </row>
    <row r="74" spans="1:8" s="97" customFormat="1" ht="15" customHeight="1">
      <c r="A74" s="100">
        <v>209</v>
      </c>
      <c r="B74" s="102" t="s">
        <v>752</v>
      </c>
      <c r="C74" s="100"/>
      <c r="D74" s="99" t="s">
        <v>420</v>
      </c>
      <c r="E74" s="100"/>
      <c r="F74" s="99" t="s">
        <v>118</v>
      </c>
      <c r="G74" s="98"/>
      <c r="H74" s="98"/>
    </row>
    <row r="75" spans="1:8" s="97" customFormat="1" ht="15" customHeight="1">
      <c r="A75" s="100">
        <v>211</v>
      </c>
      <c r="B75" s="102" t="s">
        <v>581</v>
      </c>
      <c r="C75" s="100"/>
      <c r="D75" s="99" t="s">
        <v>412</v>
      </c>
      <c r="E75" s="100"/>
      <c r="F75" s="99" t="s">
        <v>114</v>
      </c>
      <c r="G75" s="98"/>
      <c r="H75" s="98"/>
    </row>
    <row r="76" spans="1:8" s="97" customFormat="1" ht="15" customHeight="1">
      <c r="A76" s="100">
        <v>213</v>
      </c>
      <c r="B76" s="102" t="s">
        <v>594</v>
      </c>
      <c r="C76" s="100"/>
      <c r="D76" s="96" t="s">
        <v>686</v>
      </c>
      <c r="E76" s="100"/>
      <c r="F76" s="99" t="s">
        <v>109</v>
      </c>
      <c r="G76" s="98"/>
      <c r="H76" s="98"/>
    </row>
    <row r="77" spans="1:8" s="97" customFormat="1" ht="15" customHeight="1">
      <c r="A77" s="100">
        <v>214</v>
      </c>
      <c r="B77" s="102" t="s">
        <v>561</v>
      </c>
      <c r="C77" s="100"/>
      <c r="D77" s="99" t="s">
        <v>401</v>
      </c>
      <c r="E77" s="100"/>
      <c r="F77" s="99" t="s">
        <v>105</v>
      </c>
      <c r="G77" s="98"/>
      <c r="H77" s="98"/>
    </row>
    <row r="78" spans="1:8" s="97" customFormat="1" ht="15" customHeight="1">
      <c r="A78" s="100">
        <v>215</v>
      </c>
      <c r="B78" s="102" t="s">
        <v>607</v>
      </c>
      <c r="C78" s="100"/>
      <c r="D78" s="99" t="s">
        <v>393</v>
      </c>
      <c r="E78" s="100"/>
      <c r="F78" s="99" t="s">
        <v>529</v>
      </c>
      <c r="G78" s="98"/>
      <c r="H78" s="98"/>
    </row>
    <row r="79" spans="1:8" s="97" customFormat="1" ht="15" customHeight="1">
      <c r="A79" s="100">
        <v>216</v>
      </c>
      <c r="B79" s="102" t="s">
        <v>590</v>
      </c>
      <c r="C79" s="100"/>
      <c r="D79" s="99" t="s">
        <v>389</v>
      </c>
      <c r="E79" s="100"/>
      <c r="F79" s="99" t="s">
        <v>525</v>
      </c>
      <c r="G79" s="98"/>
      <c r="H79" s="98"/>
    </row>
    <row r="80" spans="1:8" s="97" customFormat="1" ht="15" customHeight="1">
      <c r="A80" s="100">
        <v>217</v>
      </c>
      <c r="B80" s="102" t="s">
        <v>565</v>
      </c>
      <c r="C80" s="100"/>
      <c r="D80" s="99" t="s">
        <v>385</v>
      </c>
      <c r="E80" s="100"/>
      <c r="F80" s="99" t="s">
        <v>506</v>
      </c>
      <c r="G80" s="98"/>
      <c r="H80" s="98"/>
    </row>
    <row r="81" spans="1:8" s="97" customFormat="1" ht="15" customHeight="1">
      <c r="A81" s="100">
        <v>218</v>
      </c>
      <c r="B81" s="102" t="s">
        <v>551</v>
      </c>
      <c r="C81" s="100"/>
      <c r="D81" s="96" t="s">
        <v>668</v>
      </c>
      <c r="E81" s="100"/>
      <c r="F81" s="99" t="s">
        <v>496</v>
      </c>
      <c r="G81" s="98"/>
      <c r="H81" s="98"/>
    </row>
    <row r="82" spans="1:8" s="97" customFormat="1" ht="15" customHeight="1">
      <c r="A82" s="100">
        <v>219</v>
      </c>
      <c r="B82" s="102" t="s">
        <v>532</v>
      </c>
      <c r="C82" s="100"/>
      <c r="D82" s="99" t="s">
        <v>377</v>
      </c>
      <c r="E82" s="100"/>
      <c r="F82" s="99" t="s">
        <v>492</v>
      </c>
      <c r="G82" s="98"/>
      <c r="H82" s="98"/>
    </row>
    <row r="83" spans="1:8" s="97" customFormat="1" ht="15" customHeight="1">
      <c r="A83" s="100">
        <v>220</v>
      </c>
      <c r="B83" s="102" t="s">
        <v>625</v>
      </c>
      <c r="C83" s="100"/>
      <c r="D83" s="99" t="s">
        <v>373</v>
      </c>
      <c r="E83" s="100"/>
      <c r="F83" s="99" t="s">
        <v>620</v>
      </c>
      <c r="G83" s="98"/>
      <c r="H83" s="98"/>
    </row>
    <row r="84" spans="1:8" s="97" customFormat="1" ht="15" customHeight="1">
      <c r="A84" s="100">
        <v>221</v>
      </c>
      <c r="B84" s="102" t="s">
        <v>586</v>
      </c>
      <c r="C84" s="100"/>
      <c r="D84" s="99" t="s">
        <v>369</v>
      </c>
      <c r="E84" s="100"/>
      <c r="F84" s="99" t="s">
        <v>482</v>
      </c>
      <c r="G84" s="98"/>
      <c r="H84" s="98"/>
    </row>
    <row r="85" spans="1:8" s="97" customFormat="1" ht="15" customHeight="1">
      <c r="A85" s="100">
        <v>222</v>
      </c>
      <c r="B85" s="102" t="s">
        <v>547</v>
      </c>
      <c r="C85" s="100"/>
      <c r="D85" s="99" t="s">
        <v>679</v>
      </c>
      <c r="E85" s="100"/>
      <c r="F85" s="99" t="s">
        <v>477</v>
      </c>
      <c r="G85" s="98"/>
      <c r="H85" s="98"/>
    </row>
    <row r="86" spans="1:8" s="97" customFormat="1" ht="15" customHeight="1">
      <c r="A86" s="100">
        <v>224</v>
      </c>
      <c r="B86" s="102" t="s">
        <v>665</v>
      </c>
      <c r="C86" s="100"/>
      <c r="D86" s="99" t="s">
        <v>357</v>
      </c>
      <c r="E86" s="100"/>
      <c r="F86" s="99" t="s">
        <v>472</v>
      </c>
      <c r="G86" s="98"/>
      <c r="H86" s="98"/>
    </row>
    <row r="87" spans="1:8" s="97" customFormat="1" ht="15" customHeight="1">
      <c r="A87" s="100">
        <v>225</v>
      </c>
      <c r="B87" s="102" t="s">
        <v>656</v>
      </c>
      <c r="C87" s="100"/>
      <c r="D87" s="101" t="s">
        <v>651</v>
      </c>
      <c r="E87" s="100"/>
      <c r="F87" s="99" t="s">
        <v>462</v>
      </c>
      <c r="G87" s="98"/>
      <c r="H87" s="98"/>
    </row>
    <row r="88" spans="1:8" s="97" customFormat="1" ht="15" customHeight="1">
      <c r="A88" s="100">
        <v>226</v>
      </c>
      <c r="B88" s="102" t="s">
        <v>599</v>
      </c>
      <c r="C88" s="100"/>
      <c r="D88" s="101" t="s">
        <v>652</v>
      </c>
      <c r="E88" s="100"/>
      <c r="F88" s="99" t="s">
        <v>457</v>
      </c>
      <c r="G88" s="98"/>
      <c r="H88" s="98"/>
    </row>
    <row r="89" spans="1:8" s="97" customFormat="1" ht="15" customHeight="1">
      <c r="A89" s="100">
        <v>227</v>
      </c>
      <c r="B89" s="102" t="s">
        <v>572</v>
      </c>
      <c r="C89" s="100"/>
      <c r="D89" s="99" t="s">
        <v>669</v>
      </c>
      <c r="E89" s="100"/>
      <c r="F89" s="99" t="s">
        <v>452</v>
      </c>
      <c r="G89" s="98"/>
      <c r="H89" s="98"/>
    </row>
    <row r="90" spans="1:8" s="97" customFormat="1" ht="15" customHeight="1">
      <c r="A90" s="100">
        <v>228</v>
      </c>
      <c r="B90" s="102" t="s">
        <v>554</v>
      </c>
      <c r="C90" s="100"/>
      <c r="D90" s="99" t="s">
        <v>346</v>
      </c>
      <c r="E90" s="100"/>
      <c r="F90" s="101" t="s">
        <v>576</v>
      </c>
      <c r="G90" s="98"/>
      <c r="H90" s="98"/>
    </row>
    <row r="91" spans="1:8" s="97" customFormat="1" ht="15" customHeight="1">
      <c r="A91" s="100">
        <v>229</v>
      </c>
      <c r="B91" s="102" t="s">
        <v>536</v>
      </c>
      <c r="C91" s="100"/>
      <c r="D91" s="99" t="s">
        <v>342</v>
      </c>
      <c r="E91" s="100"/>
      <c r="F91" s="99" t="s">
        <v>553</v>
      </c>
      <c r="G91" s="98"/>
      <c r="H91" s="98"/>
    </row>
    <row r="92" spans="1:8" s="97" customFormat="1" ht="15" customHeight="1">
      <c r="A92" s="100">
        <v>230</v>
      </c>
      <c r="B92" s="102" t="s">
        <v>543</v>
      </c>
      <c r="C92" s="100"/>
      <c r="D92" s="99" t="s">
        <v>334</v>
      </c>
      <c r="E92" s="100"/>
      <c r="F92" s="99" t="s">
        <v>447</v>
      </c>
      <c r="G92" s="98"/>
      <c r="H92" s="98"/>
    </row>
    <row r="93" spans="1:8" s="97" customFormat="1" ht="15" customHeight="1">
      <c r="A93" s="100">
        <v>232</v>
      </c>
      <c r="B93" s="102" t="s">
        <v>751</v>
      </c>
      <c r="C93" s="100"/>
      <c r="D93" s="99" t="s">
        <v>326</v>
      </c>
      <c r="E93" s="100"/>
      <c r="F93" s="99" t="s">
        <v>442</v>
      </c>
      <c r="G93" s="98"/>
      <c r="H93" s="98"/>
    </row>
    <row r="94" spans="1:8" s="97" customFormat="1" ht="15" customHeight="1">
      <c r="A94" s="100">
        <v>233</v>
      </c>
      <c r="B94" s="102" t="s">
        <v>674</v>
      </c>
      <c r="C94" s="100"/>
      <c r="D94" s="96" t="s">
        <v>322</v>
      </c>
      <c r="E94" s="100"/>
      <c r="F94" s="99" t="s">
        <v>434</v>
      </c>
      <c r="G94" s="98"/>
      <c r="H94" s="98"/>
    </row>
    <row r="95" spans="1:8" s="97" customFormat="1" ht="15" customHeight="1">
      <c r="A95" s="100"/>
      <c r="B95" s="96" t="s">
        <v>750</v>
      </c>
      <c r="C95" s="100"/>
      <c r="D95" s="99" t="s">
        <v>660</v>
      </c>
      <c r="E95" s="100"/>
      <c r="F95" s="99" t="s">
        <v>430</v>
      </c>
      <c r="G95" s="98"/>
      <c r="H95" s="98"/>
    </row>
    <row r="96" spans="1:8" s="97" customFormat="1" ht="15" customHeight="1">
      <c r="A96" s="100"/>
      <c r="B96" s="96" t="s">
        <v>749</v>
      </c>
      <c r="C96" s="100"/>
      <c r="D96" s="99" t="s">
        <v>315</v>
      </c>
      <c r="E96" s="100"/>
      <c r="F96" s="99" t="s">
        <v>423</v>
      </c>
      <c r="G96" s="98"/>
      <c r="H96" s="98"/>
    </row>
    <row r="97" spans="1:8" s="97" customFormat="1" ht="15" customHeight="1">
      <c r="A97" s="100"/>
      <c r="B97" s="96" t="s">
        <v>748</v>
      </c>
      <c r="C97" s="100"/>
      <c r="D97" s="99" t="s">
        <v>311</v>
      </c>
      <c r="E97" s="100"/>
      <c r="F97" s="96" t="s">
        <v>574</v>
      </c>
      <c r="G97" s="98"/>
      <c r="H97" s="98"/>
    </row>
    <row r="98" spans="1:8" s="97" customFormat="1" ht="15" customHeight="1">
      <c r="A98" s="100"/>
      <c r="B98" s="96" t="s">
        <v>747</v>
      </c>
      <c r="C98" s="100"/>
      <c r="D98" s="96" t="s">
        <v>637</v>
      </c>
      <c r="E98" s="100"/>
      <c r="F98" s="99" t="s">
        <v>419</v>
      </c>
      <c r="G98" s="98"/>
      <c r="H98" s="98"/>
    </row>
    <row r="99" spans="1:8" s="97" customFormat="1" ht="15" customHeight="1">
      <c r="A99" s="100"/>
      <c r="B99" s="96" t="s">
        <v>746</v>
      </c>
      <c r="C99" s="100"/>
      <c r="D99" s="99" t="s">
        <v>303</v>
      </c>
      <c r="E99" s="100"/>
      <c r="F99" s="99" t="s">
        <v>415</v>
      </c>
      <c r="G99" s="98"/>
      <c r="H99" s="98"/>
    </row>
    <row r="100" spans="1:8" s="97" customFormat="1" ht="15" customHeight="1">
      <c r="A100" s="100"/>
      <c r="B100" s="96" t="s">
        <v>745</v>
      </c>
      <c r="C100" s="100"/>
      <c r="D100" s="99" t="s">
        <v>295</v>
      </c>
      <c r="E100" s="100"/>
      <c r="F100" s="99" t="s">
        <v>408</v>
      </c>
      <c r="G100" s="98"/>
      <c r="H100" s="98"/>
    </row>
    <row r="101" spans="1:8" s="97" customFormat="1" ht="15" customHeight="1">
      <c r="A101" s="100"/>
      <c r="B101" s="96" t="s">
        <v>744</v>
      </c>
      <c r="C101" s="100"/>
      <c r="D101" s="99" t="s">
        <v>287</v>
      </c>
      <c r="E101" s="100"/>
      <c r="F101" s="99" t="s">
        <v>404</v>
      </c>
      <c r="G101" s="98"/>
      <c r="H101" s="98"/>
    </row>
    <row r="102" spans="1:8" s="97" customFormat="1" ht="15" customHeight="1">
      <c r="A102" s="100"/>
      <c r="B102" s="96" t="s">
        <v>743</v>
      </c>
      <c r="C102" s="100"/>
      <c r="D102" s="99" t="s">
        <v>283</v>
      </c>
      <c r="E102" s="100"/>
      <c r="F102" s="99" t="s">
        <v>400</v>
      </c>
      <c r="G102" s="98"/>
      <c r="H102" s="98"/>
    </row>
    <row r="103" spans="1:8" s="97" customFormat="1" ht="15" customHeight="1">
      <c r="A103" s="100"/>
      <c r="B103" s="96" t="s">
        <v>742</v>
      </c>
      <c r="C103" s="100"/>
      <c r="D103" s="99" t="s">
        <v>276</v>
      </c>
      <c r="E103" s="100"/>
      <c r="F103" s="96" t="s">
        <v>694</v>
      </c>
      <c r="G103" s="98"/>
      <c r="H103" s="98"/>
    </row>
    <row r="104" spans="1:8" s="97" customFormat="1" ht="15" customHeight="1">
      <c r="A104" s="100"/>
      <c r="B104" s="96" t="s">
        <v>741</v>
      </c>
      <c r="C104" s="100"/>
      <c r="D104" s="99" t="s">
        <v>272</v>
      </c>
      <c r="E104" s="100"/>
      <c r="F104" s="99" t="s">
        <v>396</v>
      </c>
      <c r="G104" s="98"/>
      <c r="H104" s="98"/>
    </row>
    <row r="105" spans="1:8" s="97" customFormat="1" ht="15" customHeight="1">
      <c r="A105" s="100"/>
      <c r="B105" s="96" t="s">
        <v>740</v>
      </c>
      <c r="C105" s="100"/>
      <c r="D105" s="99" t="s">
        <v>268</v>
      </c>
      <c r="E105" s="100"/>
      <c r="F105" s="99" t="s">
        <v>392</v>
      </c>
      <c r="G105" s="98"/>
      <c r="H105" s="98"/>
    </row>
    <row r="106" spans="1:8" s="97" customFormat="1" ht="15" customHeight="1">
      <c r="A106" s="100"/>
      <c r="B106" s="101" t="s">
        <v>739</v>
      </c>
      <c r="C106" s="100"/>
      <c r="D106" s="99" t="s">
        <v>264</v>
      </c>
      <c r="E106" s="100"/>
      <c r="F106" s="99" t="s">
        <v>388</v>
      </c>
      <c r="G106" s="98"/>
      <c r="H106" s="98"/>
    </row>
    <row r="107" spans="1:8" s="97" customFormat="1" ht="15" customHeight="1">
      <c r="A107" s="100"/>
      <c r="B107" s="101" t="s">
        <v>738</v>
      </c>
      <c r="C107" s="100"/>
      <c r="D107" s="99" t="s">
        <v>260</v>
      </c>
      <c r="E107" s="100"/>
      <c r="F107" s="99" t="s">
        <v>384</v>
      </c>
      <c r="G107" s="98"/>
      <c r="H107" s="98"/>
    </row>
    <row r="108" spans="1:8" s="97" customFormat="1" ht="15" customHeight="1">
      <c r="A108" s="100"/>
      <c r="B108" s="101" t="s">
        <v>737</v>
      </c>
      <c r="C108" s="100"/>
      <c r="D108" s="99" t="s">
        <v>628</v>
      </c>
      <c r="E108" s="100"/>
      <c r="F108" s="99" t="s">
        <v>380</v>
      </c>
      <c r="G108" s="98"/>
      <c r="H108" s="98"/>
    </row>
    <row r="109" spans="1:8" s="97" customFormat="1" ht="15" customHeight="1">
      <c r="A109" s="100"/>
      <c r="B109" s="101" t="s">
        <v>736</v>
      </c>
      <c r="C109" s="100"/>
      <c r="D109" s="101" t="s">
        <v>631</v>
      </c>
      <c r="E109" s="100"/>
      <c r="F109" s="99" t="s">
        <v>376</v>
      </c>
      <c r="G109" s="98"/>
      <c r="H109" s="98"/>
    </row>
    <row r="110" spans="1:8" s="97" customFormat="1" ht="15" customHeight="1">
      <c r="A110" s="100"/>
      <c r="B110" s="101" t="s">
        <v>735</v>
      </c>
      <c r="C110" s="100"/>
      <c r="D110" s="99" t="s">
        <v>120</v>
      </c>
      <c r="E110" s="100"/>
      <c r="F110" s="99" t="s">
        <v>372</v>
      </c>
      <c r="G110" s="98"/>
      <c r="H110" s="98"/>
    </row>
    <row r="111" spans="1:8" s="97" customFormat="1" ht="15" customHeight="1">
      <c r="A111" s="100"/>
      <c r="B111" s="101" t="s">
        <v>734</v>
      </c>
      <c r="C111" s="100"/>
      <c r="D111" s="99" t="s">
        <v>236</v>
      </c>
      <c r="E111" s="100"/>
      <c r="F111" s="99" t="s">
        <v>360</v>
      </c>
      <c r="G111" s="98"/>
      <c r="H111" s="98"/>
    </row>
    <row r="112" spans="1:8" s="97" customFormat="1" ht="15" customHeight="1">
      <c r="A112" s="100"/>
      <c r="B112" s="101" t="s">
        <v>733</v>
      </c>
      <c r="C112" s="100"/>
      <c r="D112" s="99" t="s">
        <v>231</v>
      </c>
      <c r="E112" s="100"/>
      <c r="F112" s="99" t="s">
        <v>337</v>
      </c>
      <c r="G112" s="98"/>
      <c r="H112" s="98"/>
    </row>
    <row r="113" spans="1:8" s="97" customFormat="1" ht="15" customHeight="1">
      <c r="A113" s="100"/>
      <c r="B113" s="101" t="s">
        <v>732</v>
      </c>
      <c r="C113" s="100"/>
      <c r="D113" s="101" t="s">
        <v>603</v>
      </c>
      <c r="E113" s="100"/>
      <c r="F113" s="99" t="s">
        <v>329</v>
      </c>
      <c r="G113" s="98"/>
      <c r="H113" s="98"/>
    </row>
    <row r="114" spans="1:8" s="97" customFormat="1" ht="15" customHeight="1">
      <c r="A114" s="100"/>
      <c r="B114" s="101" t="s">
        <v>731</v>
      </c>
      <c r="C114" s="100"/>
      <c r="D114" s="99" t="s">
        <v>226</v>
      </c>
      <c r="E114" s="100"/>
      <c r="F114" s="99" t="s">
        <v>325</v>
      </c>
      <c r="G114" s="98"/>
      <c r="H114" s="98"/>
    </row>
    <row r="115" spans="1:8" s="97" customFormat="1" ht="15" customHeight="1">
      <c r="A115" s="100"/>
      <c r="B115" s="101" t="s">
        <v>730</v>
      </c>
      <c r="C115" s="100"/>
      <c r="D115" s="99" t="s">
        <v>655</v>
      </c>
      <c r="E115" s="100"/>
      <c r="F115" s="99" t="s">
        <v>314</v>
      </c>
      <c r="G115" s="98"/>
      <c r="H115" s="98"/>
    </row>
    <row r="116" spans="1:8" s="97" customFormat="1" ht="15" customHeight="1">
      <c r="A116" s="100"/>
      <c r="B116" s="101" t="s">
        <v>729</v>
      </c>
      <c r="C116" s="100"/>
      <c r="D116" s="96" t="s">
        <v>606</v>
      </c>
      <c r="E116" s="100"/>
      <c r="F116" s="99" t="s">
        <v>310</v>
      </c>
      <c r="G116" s="98"/>
      <c r="H116" s="98"/>
    </row>
    <row r="117" spans="1:8" s="97" customFormat="1" ht="15" customHeight="1">
      <c r="A117" s="100"/>
      <c r="B117" s="101" t="s">
        <v>728</v>
      </c>
      <c r="C117" s="100"/>
      <c r="D117" s="99" t="s">
        <v>206</v>
      </c>
      <c r="E117" s="100"/>
      <c r="F117" s="99" t="s">
        <v>306</v>
      </c>
      <c r="G117" s="98"/>
      <c r="H117" s="98"/>
    </row>
    <row r="118" spans="1:8" s="97" customFormat="1" ht="15" customHeight="1">
      <c r="A118" s="100"/>
      <c r="B118" s="101" t="s">
        <v>727</v>
      </c>
      <c r="C118" s="100"/>
      <c r="D118" s="99" t="s">
        <v>127</v>
      </c>
      <c r="E118" s="93">
        <v>306</v>
      </c>
      <c r="F118" s="92" t="s">
        <v>163</v>
      </c>
      <c r="G118" s="98"/>
      <c r="H118" s="98"/>
    </row>
    <row r="119" spans="1:8" s="97" customFormat="1" ht="15" customHeight="1">
      <c r="A119" s="100"/>
      <c r="B119" s="101" t="s">
        <v>726</v>
      </c>
      <c r="C119" s="100"/>
      <c r="D119" s="99" t="s">
        <v>122</v>
      </c>
      <c r="E119" s="93">
        <v>307</v>
      </c>
      <c r="F119" s="92" t="s">
        <v>257</v>
      </c>
      <c r="G119" s="98"/>
      <c r="H119" s="98"/>
    </row>
    <row r="120" spans="1:8" s="97" customFormat="1" ht="15" customHeight="1">
      <c r="A120" s="100"/>
      <c r="B120" s="101" t="s">
        <v>725</v>
      </c>
      <c r="C120" s="100"/>
      <c r="D120" s="99" t="s">
        <v>117</v>
      </c>
      <c r="E120" s="93">
        <v>308</v>
      </c>
      <c r="F120" s="92" t="s">
        <v>274</v>
      </c>
      <c r="G120" s="98"/>
      <c r="H120" s="98"/>
    </row>
    <row r="121" spans="1:8" s="97" customFormat="1" ht="15" customHeight="1">
      <c r="A121" s="100"/>
      <c r="B121" s="101" t="s">
        <v>724</v>
      </c>
      <c r="C121" s="100"/>
      <c r="D121" s="99" t="s">
        <v>113</v>
      </c>
      <c r="E121" s="93">
        <v>309</v>
      </c>
      <c r="F121" s="92" t="s">
        <v>436</v>
      </c>
      <c r="G121" s="98"/>
      <c r="H121" s="98"/>
    </row>
    <row r="122" spans="1:8" s="97" customFormat="1" ht="15" customHeight="1">
      <c r="A122" s="100"/>
      <c r="B122" s="101" t="s">
        <v>723</v>
      </c>
      <c r="C122" s="100"/>
      <c r="D122" s="99" t="s">
        <v>104</v>
      </c>
      <c r="E122" s="93">
        <v>310</v>
      </c>
      <c r="F122" s="92" t="s">
        <v>270</v>
      </c>
      <c r="G122" s="98"/>
      <c r="H122" s="98"/>
    </row>
    <row r="123" spans="1:8" s="97" customFormat="1" ht="15" customHeight="1">
      <c r="A123" s="100"/>
      <c r="B123" s="101" t="s">
        <v>722</v>
      </c>
      <c r="C123" s="100"/>
      <c r="D123" s="99" t="s">
        <v>99</v>
      </c>
      <c r="E123" s="93">
        <v>311</v>
      </c>
      <c r="F123" s="92" t="s">
        <v>394</v>
      </c>
      <c r="G123" s="98"/>
      <c r="H123" s="98"/>
    </row>
    <row r="124" spans="1:8" s="97" customFormat="1" ht="15" customHeight="1">
      <c r="A124" s="100"/>
      <c r="B124" s="101" t="s">
        <v>721</v>
      </c>
      <c r="C124" s="100"/>
      <c r="D124" s="99" t="s">
        <v>528</v>
      </c>
      <c r="E124" s="93">
        <v>312</v>
      </c>
      <c r="F124" s="92" t="s">
        <v>207</v>
      </c>
      <c r="G124" s="98"/>
      <c r="H124" s="98"/>
    </row>
    <row r="125" spans="1:8" s="97" customFormat="1" ht="15" customHeight="1">
      <c r="A125" s="100"/>
      <c r="B125" s="101" t="s">
        <v>720</v>
      </c>
      <c r="C125" s="100"/>
      <c r="D125" s="99" t="s">
        <v>509</v>
      </c>
      <c r="E125" s="93">
        <v>313</v>
      </c>
      <c r="F125" s="92" t="s">
        <v>308</v>
      </c>
      <c r="G125" s="98"/>
      <c r="H125" s="98"/>
    </row>
    <row r="126" spans="1:8" s="97" customFormat="1" ht="15" customHeight="1">
      <c r="A126" s="100"/>
      <c r="B126" s="101" t="s">
        <v>719</v>
      </c>
      <c r="C126" s="100"/>
      <c r="D126" s="99" t="s">
        <v>505</v>
      </c>
      <c r="E126" s="93">
        <v>314</v>
      </c>
      <c r="F126" s="92" t="s">
        <v>183</v>
      </c>
      <c r="G126" s="98"/>
      <c r="H126" s="98"/>
    </row>
    <row r="127" spans="1:8" s="97" customFormat="1" ht="15" customHeight="1">
      <c r="A127" s="100"/>
      <c r="B127" s="101" t="s">
        <v>718</v>
      </c>
      <c r="C127" s="100"/>
      <c r="D127" s="99" t="s">
        <v>500</v>
      </c>
      <c r="E127" s="93">
        <v>315</v>
      </c>
      <c r="F127" s="92" t="s">
        <v>282</v>
      </c>
      <c r="G127" s="98"/>
      <c r="H127" s="98"/>
    </row>
    <row r="128" spans="1:8" s="97" customFormat="1" ht="15" customHeight="1">
      <c r="A128" s="100"/>
      <c r="B128" s="101" t="s">
        <v>717</v>
      </c>
      <c r="C128" s="100"/>
      <c r="D128" s="99" t="s">
        <v>491</v>
      </c>
      <c r="E128" s="93">
        <v>316</v>
      </c>
      <c r="F128" s="92" t="s">
        <v>331</v>
      </c>
      <c r="G128" s="98"/>
      <c r="H128" s="98"/>
    </row>
    <row r="129" spans="1:8" s="97" customFormat="1" ht="15" customHeight="1">
      <c r="A129" s="100"/>
      <c r="B129" s="101" t="s">
        <v>716</v>
      </c>
      <c r="C129" s="100"/>
      <c r="D129" s="99" t="s">
        <v>476</v>
      </c>
      <c r="E129" s="93">
        <v>317</v>
      </c>
      <c r="F129" s="92" t="s">
        <v>489</v>
      </c>
      <c r="G129" s="98"/>
      <c r="H129" s="98"/>
    </row>
    <row r="130" spans="1:8" s="97" customFormat="1" ht="15" customHeight="1">
      <c r="A130" s="100"/>
      <c r="B130" s="101" t="s">
        <v>715</v>
      </c>
      <c r="C130" s="100"/>
      <c r="D130" s="96" t="s">
        <v>585</v>
      </c>
      <c r="E130" s="93">
        <v>318</v>
      </c>
      <c r="F130" s="94" t="s">
        <v>169</v>
      </c>
      <c r="G130" s="98"/>
      <c r="H130" s="98"/>
    </row>
    <row r="131" spans="1:8" s="97" customFormat="1" ht="15" customHeight="1">
      <c r="A131" s="100"/>
      <c r="B131" s="101" t="s">
        <v>714</v>
      </c>
      <c r="C131" s="100"/>
      <c r="D131" s="99" t="s">
        <v>466</v>
      </c>
      <c r="E131" s="93">
        <v>319</v>
      </c>
      <c r="F131" s="94" t="s">
        <v>480</v>
      </c>
      <c r="G131" s="98"/>
      <c r="H131" s="98"/>
    </row>
    <row r="132" spans="1:8" s="97" customFormat="1" ht="15" customHeight="1">
      <c r="A132" s="100"/>
      <c r="B132" s="101" t="s">
        <v>713</v>
      </c>
      <c r="C132" s="100"/>
      <c r="D132" s="99" t="s">
        <v>456</v>
      </c>
      <c r="E132" s="93">
        <v>320</v>
      </c>
      <c r="F132" s="92" t="s">
        <v>101</v>
      </c>
      <c r="G132" s="98"/>
      <c r="H132" s="98"/>
    </row>
    <row r="133" spans="1:8" s="97" customFormat="1" ht="15" customHeight="1">
      <c r="A133" s="100"/>
      <c r="B133" s="101" t="s">
        <v>712</v>
      </c>
      <c r="C133" s="100"/>
      <c r="D133" s="99" t="s">
        <v>451</v>
      </c>
      <c r="E133" s="93">
        <v>321</v>
      </c>
      <c r="F133" s="92" t="s">
        <v>390</v>
      </c>
      <c r="G133" s="98"/>
      <c r="H133" s="98"/>
    </row>
    <row r="134" spans="1:8" s="97" customFormat="1" ht="15" customHeight="1">
      <c r="A134" s="100"/>
      <c r="B134" s="101" t="s">
        <v>711</v>
      </c>
      <c r="C134" s="100"/>
      <c r="D134" s="99" t="s">
        <v>535</v>
      </c>
      <c r="E134" s="93">
        <v>322</v>
      </c>
      <c r="F134" s="92" t="s">
        <v>265</v>
      </c>
      <c r="G134" s="98"/>
      <c r="H134" s="98"/>
    </row>
    <row r="135" spans="1:8" s="97" customFormat="1" ht="15" customHeight="1">
      <c r="A135" s="100"/>
      <c r="B135" s="101" t="s">
        <v>710</v>
      </c>
      <c r="C135" s="100"/>
      <c r="D135" s="99" t="s">
        <v>446</v>
      </c>
      <c r="E135" s="93">
        <v>323</v>
      </c>
      <c r="F135" s="92" t="s">
        <v>432</v>
      </c>
      <c r="G135" s="98"/>
      <c r="H135" s="98"/>
    </row>
    <row r="136" spans="1:8" s="97" customFormat="1" ht="15" customHeight="1">
      <c r="A136" s="100"/>
      <c r="B136" s="101" t="s">
        <v>709</v>
      </c>
      <c r="C136" s="100">
        <v>266</v>
      </c>
      <c r="D136" s="99" t="s">
        <v>258</v>
      </c>
      <c r="E136" s="93">
        <v>324</v>
      </c>
      <c r="F136" s="92" t="s">
        <v>366</v>
      </c>
      <c r="G136" s="98"/>
      <c r="H136" s="98"/>
    </row>
    <row r="137" spans="1:8" s="97" customFormat="1" ht="15" customHeight="1">
      <c r="A137" s="100"/>
      <c r="B137" s="101" t="s">
        <v>708</v>
      </c>
      <c r="C137" s="100">
        <v>267</v>
      </c>
      <c r="D137" s="96" t="s">
        <v>418</v>
      </c>
      <c r="E137" s="93">
        <v>325</v>
      </c>
      <c r="F137" s="92" t="s">
        <v>421</v>
      </c>
      <c r="G137" s="98"/>
      <c r="H137" s="98"/>
    </row>
    <row r="138" spans="1:8" s="97" customFormat="1" ht="15" customHeight="1">
      <c r="A138" s="100"/>
      <c r="B138" s="101" t="s">
        <v>707</v>
      </c>
      <c r="C138" s="100">
        <v>268</v>
      </c>
      <c r="D138" s="99" t="s">
        <v>193</v>
      </c>
      <c r="E138" s="93">
        <v>326</v>
      </c>
      <c r="F138" s="92" t="s">
        <v>241</v>
      </c>
      <c r="G138" s="98"/>
      <c r="H138" s="98"/>
    </row>
    <row r="139" spans="1:8" s="97" customFormat="1" ht="15" customHeight="1">
      <c r="A139" s="100"/>
      <c r="B139" s="101" t="s">
        <v>706</v>
      </c>
      <c r="C139" s="100">
        <v>269</v>
      </c>
      <c r="D139" s="99" t="s">
        <v>107</v>
      </c>
      <c r="E139" s="93">
        <v>327</v>
      </c>
      <c r="F139" s="92" t="s">
        <v>454</v>
      </c>
      <c r="G139" s="98"/>
      <c r="H139" s="98"/>
    </row>
    <row r="140" spans="1:8" s="97" customFormat="1" ht="15" customHeight="1">
      <c r="A140" s="100"/>
      <c r="B140" s="101" t="s">
        <v>705</v>
      </c>
      <c r="C140" s="100">
        <v>270</v>
      </c>
      <c r="D140" s="99" t="s">
        <v>312</v>
      </c>
      <c r="E140" s="93">
        <v>328</v>
      </c>
      <c r="F140" s="92" t="s">
        <v>474</v>
      </c>
      <c r="G140" s="98"/>
      <c r="H140" s="98"/>
    </row>
    <row r="141" spans="1:8" s="97" customFormat="1" ht="15" customHeight="1">
      <c r="A141" s="100"/>
      <c r="B141" s="101" t="s">
        <v>704</v>
      </c>
      <c r="C141" s="100">
        <v>271</v>
      </c>
      <c r="D141" s="96" t="s">
        <v>219</v>
      </c>
      <c r="E141" s="93">
        <v>329</v>
      </c>
      <c r="F141" s="92" t="s">
        <v>115</v>
      </c>
      <c r="G141" s="98"/>
      <c r="H141" s="98"/>
    </row>
    <row r="142" spans="1:8" s="97" customFormat="1" ht="15" customHeight="1">
      <c r="A142" s="100"/>
      <c r="B142" s="101" t="s">
        <v>703</v>
      </c>
      <c r="C142" s="100">
        <v>272</v>
      </c>
      <c r="D142" s="96" t="s">
        <v>179</v>
      </c>
      <c r="E142" s="93">
        <v>330</v>
      </c>
      <c r="F142" s="92" t="s">
        <v>370</v>
      </c>
      <c r="G142" s="98"/>
      <c r="H142" s="98"/>
    </row>
    <row r="143" spans="1:8" s="97" customFormat="1" ht="15" customHeight="1">
      <c r="A143" s="100"/>
      <c r="B143" s="101" t="s">
        <v>702</v>
      </c>
      <c r="C143" s="100">
        <v>273</v>
      </c>
      <c r="D143" s="99" t="s">
        <v>202</v>
      </c>
      <c r="E143" s="93">
        <v>331</v>
      </c>
      <c r="F143" s="92" t="s">
        <v>167</v>
      </c>
      <c r="G143" s="98"/>
      <c r="H143" s="98"/>
    </row>
    <row r="144" spans="1:8" s="97" customFormat="1" ht="15" customHeight="1">
      <c r="A144" s="100"/>
      <c r="B144" s="101" t="s">
        <v>701</v>
      </c>
      <c r="C144" s="100">
        <v>274</v>
      </c>
      <c r="D144" s="99" t="s">
        <v>470</v>
      </c>
      <c r="E144" s="93">
        <v>332</v>
      </c>
      <c r="F144" s="92" t="s">
        <v>386</v>
      </c>
      <c r="G144" s="98"/>
      <c r="H144" s="98"/>
    </row>
    <row r="145" spans="1:8" s="97" customFormat="1" ht="15" customHeight="1">
      <c r="A145" s="100"/>
      <c r="B145" s="101" t="s">
        <v>700</v>
      </c>
      <c r="C145" s="100">
        <v>275</v>
      </c>
      <c r="D145" s="99" t="s">
        <v>111</v>
      </c>
      <c r="E145" s="93">
        <v>333</v>
      </c>
      <c r="F145" s="92" t="s">
        <v>489</v>
      </c>
      <c r="G145" s="98"/>
      <c r="H145" s="98"/>
    </row>
    <row r="146" spans="1:8" s="97" customFormat="1" ht="15" customHeight="1">
      <c r="A146" s="100"/>
      <c r="B146" s="101" t="s">
        <v>699</v>
      </c>
      <c r="C146" s="100">
        <v>276</v>
      </c>
      <c r="D146" s="99" t="s">
        <v>152</v>
      </c>
      <c r="E146" s="93">
        <v>334</v>
      </c>
      <c r="F146" s="92" t="s">
        <v>348</v>
      </c>
      <c r="G146" s="98"/>
      <c r="H146" s="98"/>
    </row>
    <row r="147" spans="1:8" s="97" customFormat="1" ht="15" customHeight="1">
      <c r="A147" s="100"/>
      <c r="B147" s="101" t="s">
        <v>552</v>
      </c>
      <c r="C147" s="100">
        <v>277</v>
      </c>
      <c r="D147" s="99" t="s">
        <v>309</v>
      </c>
      <c r="E147" s="93">
        <v>335</v>
      </c>
      <c r="F147" s="92" t="s">
        <v>92</v>
      </c>
      <c r="G147" s="98"/>
      <c r="H147" s="98"/>
    </row>
    <row r="148" spans="1:8" s="97" customFormat="1" ht="15" customHeight="1">
      <c r="A148" s="100"/>
      <c r="B148" s="99" t="s">
        <v>302</v>
      </c>
      <c r="C148" s="100">
        <v>278</v>
      </c>
      <c r="D148" s="96" t="s">
        <v>239</v>
      </c>
      <c r="E148" s="93">
        <v>336</v>
      </c>
      <c r="F148" s="92" t="s">
        <v>347</v>
      </c>
      <c r="G148" s="98"/>
      <c r="H148" s="98"/>
    </row>
    <row r="149" spans="1:8" s="97" customFormat="1" ht="15" customHeight="1">
      <c r="A149" s="100"/>
      <c r="B149" s="99" t="s">
        <v>598</v>
      </c>
      <c r="C149" s="100">
        <v>279</v>
      </c>
      <c r="D149" s="99" t="s">
        <v>182</v>
      </c>
      <c r="E149" s="93">
        <v>337</v>
      </c>
      <c r="F149" s="92" t="s">
        <v>383</v>
      </c>
      <c r="G149" s="98"/>
      <c r="H149" s="98"/>
    </row>
    <row r="150" spans="1:8" s="97" customFormat="1" ht="15" customHeight="1">
      <c r="A150" s="100"/>
      <c r="B150" s="99" t="s">
        <v>294</v>
      </c>
      <c r="C150" s="100">
        <v>280</v>
      </c>
      <c r="D150" s="99" t="s">
        <v>125</v>
      </c>
      <c r="E150" s="93">
        <v>338</v>
      </c>
      <c r="F150" s="92" t="s">
        <v>217</v>
      </c>
      <c r="G150" s="98"/>
      <c r="H150" s="98"/>
    </row>
    <row r="151" spans="1:8" s="97" customFormat="1" ht="15" customHeight="1">
      <c r="A151" s="100"/>
      <c r="B151" s="99" t="s">
        <v>290</v>
      </c>
      <c r="C151" s="100">
        <v>281</v>
      </c>
      <c r="D151" s="99" t="s">
        <v>262</v>
      </c>
      <c r="E151" s="93">
        <v>339</v>
      </c>
      <c r="F151" s="92" t="s">
        <v>503</v>
      </c>
      <c r="G151" s="98"/>
      <c r="H151" s="98"/>
    </row>
    <row r="152" spans="1:8" s="97" customFormat="1" ht="15" customHeight="1">
      <c r="A152" s="100"/>
      <c r="B152" s="99" t="s">
        <v>286</v>
      </c>
      <c r="C152" s="100">
        <v>282</v>
      </c>
      <c r="D152" s="99" t="s">
        <v>248</v>
      </c>
      <c r="E152" s="93">
        <v>340</v>
      </c>
      <c r="F152" s="92" t="s">
        <v>102</v>
      </c>
      <c r="G152" s="98"/>
      <c r="H152" s="98"/>
    </row>
    <row r="153" spans="1:8" s="97" customFormat="1" ht="15" customHeight="1">
      <c r="A153" s="100"/>
      <c r="B153" s="99" t="s">
        <v>267</v>
      </c>
      <c r="C153" s="100">
        <v>283</v>
      </c>
      <c r="D153" s="99" t="s">
        <v>527</v>
      </c>
      <c r="E153" s="93">
        <v>341</v>
      </c>
      <c r="F153" s="92" t="s">
        <v>124</v>
      </c>
      <c r="G153" s="98"/>
      <c r="H153" s="98"/>
    </row>
    <row r="154" spans="1:8" s="97" customFormat="1" ht="15" customHeight="1">
      <c r="A154" s="100"/>
      <c r="B154" s="99" t="s">
        <v>263</v>
      </c>
      <c r="C154" s="100">
        <v>284</v>
      </c>
      <c r="D154" s="99" t="s">
        <v>143</v>
      </c>
      <c r="E154" s="93">
        <v>342</v>
      </c>
      <c r="F154" s="92" t="s">
        <v>212</v>
      </c>
      <c r="G154" s="98"/>
      <c r="H154" s="98"/>
    </row>
    <row r="155" spans="1:8" s="97" customFormat="1" ht="15" customHeight="1">
      <c r="A155" s="100"/>
      <c r="B155" s="96" t="s">
        <v>567</v>
      </c>
      <c r="C155" s="100">
        <v>285</v>
      </c>
      <c r="D155" s="99" t="s">
        <v>138</v>
      </c>
      <c r="E155" s="93">
        <v>343</v>
      </c>
      <c r="F155" s="92" t="s">
        <v>362</v>
      </c>
      <c r="G155" s="98"/>
      <c r="H155" s="98"/>
    </row>
    <row r="156" spans="1:8" s="97" customFormat="1" ht="15" customHeight="1">
      <c r="A156" s="100"/>
      <c r="B156" s="99" t="s">
        <v>254</v>
      </c>
      <c r="C156" s="100">
        <v>286</v>
      </c>
      <c r="D156" s="99" t="s">
        <v>288</v>
      </c>
      <c r="E156" s="93">
        <v>344</v>
      </c>
      <c r="F156" s="94" t="s">
        <v>465</v>
      </c>
      <c r="G156" s="98"/>
      <c r="H156" s="98"/>
    </row>
    <row r="157" spans="1:8" s="97" customFormat="1" ht="15" customHeight="1">
      <c r="A157" s="100"/>
      <c r="B157" s="99" t="s">
        <v>249</v>
      </c>
      <c r="C157" s="100">
        <v>287</v>
      </c>
      <c r="D157" s="99" t="s">
        <v>413</v>
      </c>
      <c r="E157" s="93">
        <v>345</v>
      </c>
      <c r="F157" s="94" t="s">
        <v>410</v>
      </c>
      <c r="G157" s="98"/>
      <c r="H157" s="98"/>
    </row>
    <row r="158" spans="1:8" s="97" customFormat="1" ht="15" customHeight="1">
      <c r="A158" s="100"/>
      <c r="B158" s="99" t="s">
        <v>205</v>
      </c>
      <c r="C158" s="100">
        <v>288</v>
      </c>
      <c r="D158" s="99" t="s">
        <v>328</v>
      </c>
      <c r="E158" s="93">
        <v>346</v>
      </c>
      <c r="F158" s="92" t="s">
        <v>355</v>
      </c>
      <c r="G158" s="98"/>
      <c r="H158" s="98"/>
    </row>
    <row r="159" spans="1:8" s="97" customFormat="1" ht="15" customHeight="1">
      <c r="A159" s="100"/>
      <c r="B159" s="99" t="s">
        <v>200</v>
      </c>
      <c r="C159" s="100">
        <v>289</v>
      </c>
      <c r="D159" s="99" t="s">
        <v>246</v>
      </c>
      <c r="E159" s="93">
        <v>347</v>
      </c>
      <c r="F159" s="94" t="s">
        <v>518</v>
      </c>
      <c r="G159" s="98"/>
      <c r="H159" s="98"/>
    </row>
    <row r="160" spans="1:8" s="97" customFormat="1" ht="15" customHeight="1">
      <c r="A160" s="100"/>
      <c r="B160" s="96" t="s">
        <v>560</v>
      </c>
      <c r="C160" s="100">
        <v>290</v>
      </c>
      <c r="D160" s="99" t="s">
        <v>406</v>
      </c>
      <c r="E160" s="93">
        <v>348</v>
      </c>
      <c r="F160" s="94" t="s">
        <v>399</v>
      </c>
      <c r="G160" s="98"/>
      <c r="H160" s="98"/>
    </row>
    <row r="161" spans="1:8" s="97" customFormat="1" ht="15" customHeight="1">
      <c r="A161" s="100"/>
      <c r="B161" s="99" t="s">
        <v>190</v>
      </c>
      <c r="C161" s="100">
        <v>291</v>
      </c>
      <c r="D161" s="99" t="s">
        <v>409</v>
      </c>
      <c r="E161" s="93">
        <v>349</v>
      </c>
      <c r="F161" s="94" t="s">
        <v>523</v>
      </c>
      <c r="G161" s="98"/>
      <c r="H161" s="98"/>
    </row>
    <row r="162" spans="1:8" s="97" customFormat="1" ht="15" customHeight="1">
      <c r="A162" s="100"/>
      <c r="B162" s="99" t="s">
        <v>185</v>
      </c>
      <c r="C162" s="100">
        <v>292</v>
      </c>
      <c r="D162" s="96" t="s">
        <v>403</v>
      </c>
      <c r="E162" s="93">
        <v>350</v>
      </c>
      <c r="F162" s="92" t="s">
        <v>242</v>
      </c>
      <c r="G162" s="98"/>
      <c r="H162" s="98"/>
    </row>
    <row r="163" spans="1:8" s="97" customFormat="1" ht="15" customHeight="1">
      <c r="A163" s="100"/>
      <c r="B163" s="96" t="s">
        <v>556</v>
      </c>
      <c r="C163" s="100">
        <v>293</v>
      </c>
      <c r="D163" s="99" t="s">
        <v>297</v>
      </c>
      <c r="E163" s="93">
        <v>351</v>
      </c>
      <c r="F163" s="92" t="s">
        <v>498</v>
      </c>
      <c r="G163" s="98"/>
      <c r="H163" s="98"/>
    </row>
    <row r="164" spans="1:8" s="97" customFormat="1" ht="15" customHeight="1">
      <c r="A164" s="100"/>
      <c r="B164" s="96" t="s">
        <v>180</v>
      </c>
      <c r="C164" s="100">
        <v>294</v>
      </c>
      <c r="D164" s="99" t="s">
        <v>332</v>
      </c>
      <c r="E164" s="93">
        <v>352</v>
      </c>
      <c r="F164" s="94" t="s">
        <v>499</v>
      </c>
      <c r="G164" s="98"/>
      <c r="H164" s="98"/>
    </row>
    <row r="165" spans="1:8" s="97" customFormat="1" ht="15" customHeight="1">
      <c r="A165" s="100"/>
      <c r="B165" s="99" t="s">
        <v>175</v>
      </c>
      <c r="C165" s="100">
        <v>295</v>
      </c>
      <c r="D165" s="99" t="s">
        <v>479</v>
      </c>
      <c r="E165" s="93">
        <v>353</v>
      </c>
      <c r="F165" s="92" t="s">
        <v>324</v>
      </c>
      <c r="G165" s="98"/>
      <c r="H165" s="98"/>
    </row>
    <row r="166" spans="1:8" s="97" customFormat="1" ht="15" customHeight="1">
      <c r="A166" s="100"/>
      <c r="B166" s="96" t="s">
        <v>546</v>
      </c>
      <c r="C166" s="100">
        <v>296</v>
      </c>
      <c r="D166" s="99" t="s">
        <v>203</v>
      </c>
      <c r="E166" s="93">
        <v>354</v>
      </c>
      <c r="F166" s="92" t="s">
        <v>484</v>
      </c>
      <c r="G166" s="98"/>
      <c r="H166" s="98"/>
    </row>
    <row r="167" spans="1:8" s="97" customFormat="1" ht="15" customHeight="1">
      <c r="A167" s="100"/>
      <c r="B167" s="99" t="s">
        <v>165</v>
      </c>
      <c r="C167" s="100">
        <v>297</v>
      </c>
      <c r="D167" s="99" t="s">
        <v>522</v>
      </c>
      <c r="E167" s="93">
        <v>355</v>
      </c>
      <c r="F167" s="92" t="s">
        <v>300</v>
      </c>
      <c r="G167" s="98"/>
      <c r="H167" s="98"/>
    </row>
    <row r="168" spans="1:8" s="97" customFormat="1" ht="15" customHeight="1">
      <c r="A168" s="100"/>
      <c r="B168" s="99" t="s">
        <v>160</v>
      </c>
      <c r="C168" s="100">
        <v>298</v>
      </c>
      <c r="D168" s="96" t="s">
        <v>253</v>
      </c>
      <c r="E168" s="93">
        <v>356</v>
      </c>
      <c r="F168" s="92" t="s">
        <v>266</v>
      </c>
      <c r="G168" s="98"/>
      <c r="H168" s="98"/>
    </row>
    <row r="169" spans="1:8" s="97" customFormat="1" ht="15" customHeight="1">
      <c r="A169" s="100"/>
      <c r="B169" s="99" t="s">
        <v>155</v>
      </c>
      <c r="C169" s="100">
        <v>299</v>
      </c>
      <c r="D169" s="99" t="s">
        <v>382</v>
      </c>
      <c r="E169" s="93">
        <v>357</v>
      </c>
      <c r="F169" s="92" t="s">
        <v>444</v>
      </c>
      <c r="G169" s="98"/>
      <c r="H169" s="98"/>
    </row>
    <row r="170" spans="1:8" s="97" customFormat="1" ht="15" customHeight="1">
      <c r="A170" s="100"/>
      <c r="B170" s="99" t="s">
        <v>150</v>
      </c>
      <c r="C170" s="100">
        <v>300</v>
      </c>
      <c r="D170" s="99" t="s">
        <v>313</v>
      </c>
      <c r="E170" s="93">
        <v>358</v>
      </c>
      <c r="F170" s="92" t="s">
        <v>120</v>
      </c>
      <c r="G170" s="98"/>
      <c r="H170" s="98"/>
    </row>
    <row r="171" spans="1:8" s="97" customFormat="1" ht="15" customHeight="1">
      <c r="A171" s="100"/>
      <c r="B171" s="99" t="s">
        <v>145</v>
      </c>
      <c r="C171" s="100">
        <v>301</v>
      </c>
      <c r="D171" s="99" t="s">
        <v>277</v>
      </c>
      <c r="E171" s="93">
        <v>359</v>
      </c>
      <c r="F171" s="92" t="s">
        <v>247</v>
      </c>
      <c r="G171" s="98"/>
      <c r="H171" s="98"/>
    </row>
    <row r="172" spans="1:8" s="97" customFormat="1" ht="15" customHeight="1">
      <c r="A172" s="100"/>
      <c r="B172" s="99" t="s">
        <v>140</v>
      </c>
      <c r="C172" s="100">
        <v>302</v>
      </c>
      <c r="D172" s="99" t="s">
        <v>137</v>
      </c>
      <c r="E172" s="93">
        <v>360</v>
      </c>
      <c r="F172" s="92" t="s">
        <v>344</v>
      </c>
      <c r="G172" s="98"/>
      <c r="H172" s="98"/>
    </row>
    <row r="173" spans="1:8" s="97" customFormat="1" ht="15" customHeight="1">
      <c r="A173" s="100"/>
      <c r="B173" s="99" t="s">
        <v>135</v>
      </c>
      <c r="C173" s="100">
        <v>303</v>
      </c>
      <c r="D173" s="99" t="s">
        <v>238</v>
      </c>
      <c r="E173" s="93">
        <v>361</v>
      </c>
      <c r="F173" s="92" t="s">
        <v>96</v>
      </c>
      <c r="G173" s="98"/>
      <c r="H173" s="98"/>
    </row>
    <row r="174" spans="1:8" s="97" customFormat="1" ht="15" customHeight="1">
      <c r="A174" s="100"/>
      <c r="B174" s="101" t="s">
        <v>589</v>
      </c>
      <c r="C174" s="100">
        <v>304</v>
      </c>
      <c r="D174" s="99" t="s">
        <v>243</v>
      </c>
      <c r="E174" s="93">
        <v>362</v>
      </c>
      <c r="F174" s="92" t="s">
        <v>106</v>
      </c>
      <c r="G174" s="98"/>
      <c r="H174" s="98"/>
    </row>
    <row r="175" spans="1:8" s="97" customFormat="1" ht="15" customHeight="1">
      <c r="A175" s="100"/>
      <c r="B175" s="99" t="s">
        <v>131</v>
      </c>
      <c r="C175" s="100">
        <v>305</v>
      </c>
      <c r="D175" s="99" t="s">
        <v>316</v>
      </c>
      <c r="E175" s="93">
        <v>363</v>
      </c>
      <c r="F175" s="92" t="s">
        <v>351</v>
      </c>
      <c r="G175" s="98"/>
      <c r="H175" s="98"/>
    </row>
    <row r="176" spans="1:11" s="88" customFormat="1" ht="15" customHeight="1">
      <c r="A176" s="93">
        <v>364</v>
      </c>
      <c r="B176" s="92" t="s">
        <v>222</v>
      </c>
      <c r="C176" s="93">
        <v>422</v>
      </c>
      <c r="D176" s="92" t="s">
        <v>252</v>
      </c>
      <c r="E176" s="91">
        <v>480</v>
      </c>
      <c r="F176" s="61" t="s">
        <v>214</v>
      </c>
      <c r="G176" s="89"/>
      <c r="H176" s="89"/>
      <c r="K176" s="95"/>
    </row>
    <row r="177" spans="1:11" s="88" customFormat="1" ht="15" customHeight="1">
      <c r="A177" s="93">
        <v>365</v>
      </c>
      <c r="B177" s="94" t="s">
        <v>184</v>
      </c>
      <c r="C177" s="93">
        <v>423</v>
      </c>
      <c r="D177" s="94" t="s">
        <v>422</v>
      </c>
      <c r="E177" s="91">
        <v>481</v>
      </c>
      <c r="F177" s="61" t="s">
        <v>189</v>
      </c>
      <c r="G177" s="89"/>
      <c r="H177" s="89"/>
      <c r="K177" s="95"/>
    </row>
    <row r="178" spans="1:11" s="88" customFormat="1" ht="15" customHeight="1">
      <c r="A178" s="93">
        <v>366</v>
      </c>
      <c r="B178" s="92" t="s">
        <v>327</v>
      </c>
      <c r="C178" s="93">
        <v>424</v>
      </c>
      <c r="D178" s="92" t="s">
        <v>305</v>
      </c>
      <c r="E178" s="91">
        <v>482</v>
      </c>
      <c r="F178" s="62" t="s">
        <v>223</v>
      </c>
      <c r="G178" s="89"/>
      <c r="H178" s="89"/>
      <c r="K178" s="95"/>
    </row>
    <row r="179" spans="1:11" s="88" customFormat="1" ht="15" customHeight="1">
      <c r="A179" s="93">
        <v>367</v>
      </c>
      <c r="B179" s="92" t="s">
        <v>359</v>
      </c>
      <c r="C179" s="93">
        <v>425</v>
      </c>
      <c r="D179" s="94" t="s">
        <v>460</v>
      </c>
      <c r="E179" s="91">
        <v>483</v>
      </c>
      <c r="F179" s="62" t="s">
        <v>218</v>
      </c>
      <c r="G179" s="89"/>
      <c r="H179" s="89"/>
      <c r="K179" s="95"/>
    </row>
    <row r="180" spans="1:11" s="88" customFormat="1" ht="15" customHeight="1">
      <c r="A180" s="93">
        <v>368</v>
      </c>
      <c r="B180" s="94" t="s">
        <v>494</v>
      </c>
      <c r="C180" s="93">
        <v>426</v>
      </c>
      <c r="D180" s="92" t="s">
        <v>147</v>
      </c>
      <c r="E180" s="91">
        <v>484</v>
      </c>
      <c r="F180" s="61" t="s">
        <v>387</v>
      </c>
      <c r="G180" s="89"/>
      <c r="H180" s="89"/>
      <c r="K180" s="95"/>
    </row>
    <row r="181" spans="1:11" s="88" customFormat="1" ht="15" customHeight="1">
      <c r="A181" s="93">
        <v>369</v>
      </c>
      <c r="B181" s="92" t="s">
        <v>402</v>
      </c>
      <c r="C181" s="93">
        <v>427</v>
      </c>
      <c r="D181" s="92" t="s">
        <v>323</v>
      </c>
      <c r="E181" s="91">
        <v>485</v>
      </c>
      <c r="F181" s="61" t="s">
        <v>154</v>
      </c>
      <c r="G181" s="89"/>
      <c r="H181" s="89"/>
      <c r="K181" s="95"/>
    </row>
    <row r="182" spans="1:11" s="88" customFormat="1" ht="15" customHeight="1">
      <c r="A182" s="93">
        <v>370</v>
      </c>
      <c r="B182" s="92" t="s">
        <v>320</v>
      </c>
      <c r="C182" s="93">
        <v>428</v>
      </c>
      <c r="D182" s="94" t="s">
        <v>130</v>
      </c>
      <c r="E182" s="91">
        <v>486</v>
      </c>
      <c r="F182" s="62" t="s">
        <v>281</v>
      </c>
      <c r="G182" s="89"/>
      <c r="H182" s="89"/>
      <c r="K182" s="95"/>
    </row>
    <row r="183" spans="1:11" s="88" customFormat="1" ht="15" customHeight="1">
      <c r="A183" s="93">
        <v>371</v>
      </c>
      <c r="B183" s="94" t="s">
        <v>391</v>
      </c>
      <c r="C183" s="93">
        <v>429</v>
      </c>
      <c r="D183" s="92" t="s">
        <v>132</v>
      </c>
      <c r="E183" s="91">
        <v>487</v>
      </c>
      <c r="F183" s="62" t="s">
        <v>358</v>
      </c>
      <c r="G183" s="89"/>
      <c r="H183" s="89"/>
      <c r="K183" s="95"/>
    </row>
    <row r="184" spans="1:11" s="88" customFormat="1" ht="15" customHeight="1">
      <c r="A184" s="93">
        <v>372</v>
      </c>
      <c r="B184" s="94" t="s">
        <v>429</v>
      </c>
      <c r="C184" s="93">
        <v>430</v>
      </c>
      <c r="D184" s="92" t="s">
        <v>343</v>
      </c>
      <c r="E184" s="91">
        <v>488</v>
      </c>
      <c r="F184" s="61" t="s">
        <v>164</v>
      </c>
      <c r="G184" s="89"/>
      <c r="H184" s="89"/>
      <c r="K184" s="95"/>
    </row>
    <row r="185" spans="1:11" s="88" customFormat="1" ht="15" customHeight="1">
      <c r="A185" s="93">
        <v>373</v>
      </c>
      <c r="B185" s="94" t="s">
        <v>485</v>
      </c>
      <c r="C185" s="93">
        <v>431</v>
      </c>
      <c r="D185" s="92" t="s">
        <v>428</v>
      </c>
      <c r="E185" s="91">
        <v>489</v>
      </c>
      <c r="F185" s="62" t="s">
        <v>228</v>
      </c>
      <c r="G185" s="89"/>
      <c r="H185" s="89"/>
      <c r="K185" s="95"/>
    </row>
    <row r="186" spans="1:11" s="88" customFormat="1" ht="15" customHeight="1">
      <c r="A186" s="93">
        <v>374</v>
      </c>
      <c r="B186" s="94" t="s">
        <v>194</v>
      </c>
      <c r="C186" s="93">
        <v>432</v>
      </c>
      <c r="D186" s="92" t="s">
        <v>213</v>
      </c>
      <c r="E186" s="91">
        <v>490</v>
      </c>
      <c r="F186" s="62" t="s">
        <v>269</v>
      </c>
      <c r="G186" s="89"/>
      <c r="H186" s="89"/>
      <c r="K186" s="95"/>
    </row>
    <row r="187" spans="1:11" s="88" customFormat="1" ht="15" customHeight="1">
      <c r="A187" s="93">
        <v>375</v>
      </c>
      <c r="B187" s="94" t="s">
        <v>209</v>
      </c>
      <c r="C187" s="93">
        <v>433</v>
      </c>
      <c r="D187" s="94" t="s">
        <v>475</v>
      </c>
      <c r="E187" s="91">
        <v>491</v>
      </c>
      <c r="F187" s="61" t="s">
        <v>159</v>
      </c>
      <c r="G187" s="89"/>
      <c r="H187" s="89"/>
      <c r="K187" s="95"/>
    </row>
    <row r="188" spans="1:11" s="88" customFormat="1" ht="15" customHeight="1">
      <c r="A188" s="93">
        <v>376</v>
      </c>
      <c r="B188" s="92" t="s">
        <v>133</v>
      </c>
      <c r="C188" s="93">
        <v>434</v>
      </c>
      <c r="D188" s="92" t="s">
        <v>371</v>
      </c>
      <c r="E188" s="91">
        <v>492</v>
      </c>
      <c r="F188" s="61" t="s">
        <v>395</v>
      </c>
      <c r="G188" s="89"/>
      <c r="H188" s="89"/>
      <c r="K188" s="95"/>
    </row>
    <row r="189" spans="1:11" s="88" customFormat="1" ht="15" customHeight="1">
      <c r="A189" s="93">
        <v>377</v>
      </c>
      <c r="B189" s="92" t="s">
        <v>398</v>
      </c>
      <c r="C189" s="93">
        <v>435</v>
      </c>
      <c r="D189" s="94" t="s">
        <v>450</v>
      </c>
      <c r="E189" s="91">
        <v>493</v>
      </c>
      <c r="F189" s="62" t="s">
        <v>233</v>
      </c>
      <c r="G189" s="89"/>
      <c r="H189" s="89"/>
      <c r="K189" s="95"/>
    </row>
    <row r="190" spans="1:11" s="88" customFormat="1" ht="15" customHeight="1">
      <c r="A190" s="93">
        <v>378</v>
      </c>
      <c r="B190" s="92" t="s">
        <v>119</v>
      </c>
      <c r="C190" s="93">
        <v>436</v>
      </c>
      <c r="D190" s="94" t="s">
        <v>407</v>
      </c>
      <c r="E190" s="91">
        <v>494</v>
      </c>
      <c r="F190" s="62" t="s">
        <v>168</v>
      </c>
      <c r="G190" s="89"/>
      <c r="H190" s="89"/>
      <c r="K190" s="95"/>
    </row>
    <row r="191" spans="1:11" s="88" customFormat="1" ht="15" customHeight="1">
      <c r="A191" s="93">
        <v>379</v>
      </c>
      <c r="B191" s="92" t="s">
        <v>336</v>
      </c>
      <c r="C191" s="93">
        <v>437</v>
      </c>
      <c r="D191" s="94" t="s">
        <v>121</v>
      </c>
      <c r="E191" s="91">
        <v>495</v>
      </c>
      <c r="F191" s="62" t="s">
        <v>162</v>
      </c>
      <c r="G191" s="89"/>
      <c r="H191" s="89"/>
      <c r="K191" s="95"/>
    </row>
    <row r="192" spans="1:11" s="88" customFormat="1" ht="15" customHeight="1">
      <c r="A192" s="93">
        <v>380</v>
      </c>
      <c r="B192" s="94" t="s">
        <v>422</v>
      </c>
      <c r="C192" s="93">
        <v>438</v>
      </c>
      <c r="D192" s="92" t="s">
        <v>208</v>
      </c>
      <c r="E192" s="91">
        <v>496</v>
      </c>
      <c r="F192" s="62" t="s">
        <v>352</v>
      </c>
      <c r="G192" s="89"/>
      <c r="H192" s="89"/>
      <c r="K192" s="95"/>
    </row>
    <row r="193" spans="1:11" s="88" customFormat="1" ht="15" customHeight="1">
      <c r="A193" s="93">
        <v>381</v>
      </c>
      <c r="B193" s="94" t="s">
        <v>149</v>
      </c>
      <c r="C193" s="93">
        <v>439</v>
      </c>
      <c r="D193" s="92" t="s">
        <v>356</v>
      </c>
      <c r="E193" s="91">
        <v>497</v>
      </c>
      <c r="F193" s="62" t="s">
        <v>425</v>
      </c>
      <c r="G193" s="89"/>
      <c r="H193" s="89"/>
      <c r="K193" s="95"/>
    </row>
    <row r="194" spans="1:11" s="88" customFormat="1" ht="15" customHeight="1">
      <c r="A194" s="93">
        <v>382</v>
      </c>
      <c r="B194" s="94" t="s">
        <v>93</v>
      </c>
      <c r="C194" s="93">
        <v>440</v>
      </c>
      <c r="D194" s="92" t="s">
        <v>503</v>
      </c>
      <c r="E194" s="91">
        <v>498</v>
      </c>
      <c r="F194" s="62" t="s">
        <v>339</v>
      </c>
      <c r="G194" s="89"/>
      <c r="H194" s="89"/>
      <c r="K194" s="95"/>
    </row>
    <row r="195" spans="1:11" s="88" customFormat="1" ht="15" customHeight="1">
      <c r="A195" s="93">
        <v>383</v>
      </c>
      <c r="B195" s="96" t="s">
        <v>523</v>
      </c>
      <c r="C195" s="93">
        <v>441</v>
      </c>
      <c r="D195" s="94" t="s">
        <v>437</v>
      </c>
      <c r="E195" s="91">
        <v>499</v>
      </c>
      <c r="F195" s="62" t="s">
        <v>517</v>
      </c>
      <c r="G195" s="89"/>
      <c r="H195" s="89"/>
      <c r="K195" s="95"/>
    </row>
    <row r="196" spans="1:11" s="88" customFormat="1" ht="15" customHeight="1">
      <c r="A196" s="93">
        <v>384</v>
      </c>
      <c r="B196" s="94" t="s">
        <v>445</v>
      </c>
      <c r="C196" s="93">
        <v>442</v>
      </c>
      <c r="D196" s="94" t="s">
        <v>174</v>
      </c>
      <c r="E196" s="90"/>
      <c r="G196" s="89"/>
      <c r="H196" s="89"/>
      <c r="K196" s="95"/>
    </row>
    <row r="197" spans="1:11" s="88" customFormat="1" ht="15" customHeight="1">
      <c r="A197" s="93">
        <v>385</v>
      </c>
      <c r="B197" s="92" t="s">
        <v>187</v>
      </c>
      <c r="C197" s="93">
        <v>443</v>
      </c>
      <c r="D197" s="92" t="s">
        <v>367</v>
      </c>
      <c r="E197" s="90"/>
      <c r="G197" s="89"/>
      <c r="H197" s="89"/>
      <c r="K197" s="95"/>
    </row>
    <row r="198" spans="1:11" s="88" customFormat="1" ht="15" customHeight="1">
      <c r="A198" s="93">
        <v>386</v>
      </c>
      <c r="B198" s="92" t="s">
        <v>111</v>
      </c>
      <c r="C198" s="93">
        <v>444</v>
      </c>
      <c r="D198" s="92" t="s">
        <v>198</v>
      </c>
      <c r="E198" s="90"/>
      <c r="G198" s="89"/>
      <c r="H198" s="89"/>
      <c r="K198" s="95"/>
    </row>
    <row r="199" spans="1:11" s="88" customFormat="1" ht="15" customHeight="1">
      <c r="A199" s="93">
        <v>387</v>
      </c>
      <c r="B199" s="92" t="s">
        <v>142</v>
      </c>
      <c r="C199" s="93">
        <v>445</v>
      </c>
      <c r="D199" s="92" t="s">
        <v>148</v>
      </c>
      <c r="E199" s="90"/>
      <c r="G199" s="89"/>
      <c r="H199" s="89"/>
      <c r="K199" s="95"/>
    </row>
    <row r="200" spans="1:11" s="88" customFormat="1" ht="15" customHeight="1">
      <c r="A200" s="93">
        <v>388</v>
      </c>
      <c r="B200" s="92" t="s">
        <v>278</v>
      </c>
      <c r="C200" s="93">
        <v>446</v>
      </c>
      <c r="D200" s="92" t="s">
        <v>124</v>
      </c>
      <c r="E200" s="90"/>
      <c r="G200" s="89"/>
      <c r="H200" s="89"/>
      <c r="K200" s="95"/>
    </row>
    <row r="201" spans="1:11" s="88" customFormat="1" ht="15" customHeight="1">
      <c r="A201" s="93">
        <v>389</v>
      </c>
      <c r="B201" s="92" t="s">
        <v>284</v>
      </c>
      <c r="C201" s="93">
        <v>447</v>
      </c>
      <c r="D201" s="92" t="s">
        <v>158</v>
      </c>
      <c r="E201" s="90"/>
      <c r="G201" s="89"/>
      <c r="H201" s="89"/>
      <c r="K201" s="95"/>
    </row>
    <row r="202" spans="1:11" s="88" customFormat="1" ht="15" customHeight="1">
      <c r="A202" s="93">
        <v>390</v>
      </c>
      <c r="B202" s="92" t="s">
        <v>464</v>
      </c>
      <c r="C202" s="93">
        <v>448</v>
      </c>
      <c r="D202" s="92" t="s">
        <v>449</v>
      </c>
      <c r="E202" s="90"/>
      <c r="G202" s="89"/>
      <c r="H202" s="89"/>
      <c r="K202" s="95"/>
    </row>
    <row r="203" spans="1:11" s="88" customFormat="1" ht="15" customHeight="1">
      <c r="A203" s="93">
        <v>391</v>
      </c>
      <c r="B203" s="92" t="s">
        <v>192</v>
      </c>
      <c r="C203" s="93">
        <v>449</v>
      </c>
      <c r="D203" s="94" t="s">
        <v>103</v>
      </c>
      <c r="E203" s="90"/>
      <c r="G203" s="89"/>
      <c r="H203" s="89"/>
      <c r="K203" s="95"/>
    </row>
    <row r="204" spans="1:11" s="88" customFormat="1" ht="15" customHeight="1">
      <c r="A204" s="93">
        <v>392</v>
      </c>
      <c r="B204" s="92" t="s">
        <v>417</v>
      </c>
      <c r="C204" s="93">
        <v>450</v>
      </c>
      <c r="D204" s="92" t="s">
        <v>379</v>
      </c>
      <c r="E204" s="90"/>
      <c r="G204" s="89"/>
      <c r="H204" s="89"/>
      <c r="K204" s="95"/>
    </row>
    <row r="205" spans="1:11" s="88" customFormat="1" ht="15" customHeight="1">
      <c r="A205" s="93">
        <v>393</v>
      </c>
      <c r="B205" s="92" t="s">
        <v>512</v>
      </c>
      <c r="C205" s="91">
        <v>451</v>
      </c>
      <c r="D205" s="61" t="s">
        <v>508</v>
      </c>
      <c r="E205" s="90"/>
      <c r="G205" s="89"/>
      <c r="H205" s="89"/>
      <c r="K205" s="95"/>
    </row>
    <row r="206" spans="1:11" s="88" customFormat="1" ht="15" customHeight="1">
      <c r="A206" s="93">
        <v>394</v>
      </c>
      <c r="B206" s="92" t="s">
        <v>304</v>
      </c>
      <c r="C206" s="91">
        <v>452</v>
      </c>
      <c r="D206" s="61" t="s">
        <v>414</v>
      </c>
      <c r="E206" s="90"/>
      <c r="G206" s="89"/>
      <c r="H206" s="89"/>
      <c r="K206" s="95"/>
    </row>
    <row r="207" spans="1:11" s="88" customFormat="1" ht="15" customHeight="1">
      <c r="A207" s="93">
        <v>395</v>
      </c>
      <c r="B207" s="92" t="s">
        <v>363</v>
      </c>
      <c r="C207" s="91">
        <v>453</v>
      </c>
      <c r="D207" s="62" t="s">
        <v>129</v>
      </c>
      <c r="E207" s="90"/>
      <c r="G207" s="89"/>
      <c r="H207" s="89"/>
      <c r="I207" s="95"/>
      <c r="K207" s="95"/>
    </row>
    <row r="208" spans="1:11" s="88" customFormat="1" ht="15" customHeight="1">
      <c r="A208" s="93">
        <v>396</v>
      </c>
      <c r="B208" s="94" t="s">
        <v>504</v>
      </c>
      <c r="C208" s="91">
        <v>454</v>
      </c>
      <c r="D208" s="61" t="s">
        <v>116</v>
      </c>
      <c r="E208" s="90"/>
      <c r="G208" s="89"/>
      <c r="H208" s="89"/>
      <c r="I208" s="95"/>
      <c r="K208" s="95"/>
    </row>
    <row r="209" spans="1:11" s="88" customFormat="1" ht="15" customHeight="1">
      <c r="A209" s="93">
        <v>397</v>
      </c>
      <c r="B209" s="92" t="s">
        <v>289</v>
      </c>
      <c r="C209" s="91">
        <v>455</v>
      </c>
      <c r="D209" s="62" t="s">
        <v>227</v>
      </c>
      <c r="E209" s="90"/>
      <c r="G209" s="89"/>
      <c r="H209" s="89"/>
      <c r="I209" s="95"/>
      <c r="K209" s="95"/>
    </row>
    <row r="210" spans="1:11" s="88" customFormat="1" ht="15" customHeight="1">
      <c r="A210" s="93">
        <v>398</v>
      </c>
      <c r="B210" s="92" t="s">
        <v>292</v>
      </c>
      <c r="C210" s="91">
        <v>456</v>
      </c>
      <c r="D210" s="62" t="s">
        <v>157</v>
      </c>
      <c r="E210" s="90"/>
      <c r="G210" s="89"/>
      <c r="H210" s="89"/>
      <c r="I210" s="95"/>
      <c r="K210" s="95"/>
    </row>
    <row r="211" spans="1:8" s="88" customFormat="1" ht="15" customHeight="1">
      <c r="A211" s="93">
        <v>399</v>
      </c>
      <c r="B211" s="92" t="s">
        <v>296</v>
      </c>
      <c r="C211" s="91">
        <v>457</v>
      </c>
      <c r="D211" s="62" t="s">
        <v>251</v>
      </c>
      <c r="E211" s="90"/>
      <c r="G211" s="89"/>
      <c r="H211" s="89"/>
    </row>
    <row r="212" spans="1:8" s="88" customFormat="1" ht="15" customHeight="1">
      <c r="A212" s="93">
        <v>400</v>
      </c>
      <c r="B212" s="92" t="s">
        <v>301</v>
      </c>
      <c r="C212" s="91">
        <v>458</v>
      </c>
      <c r="D212" s="62" t="s">
        <v>335</v>
      </c>
      <c r="E212" s="90"/>
      <c r="G212" s="89"/>
      <c r="H212" s="89"/>
    </row>
    <row r="213" spans="1:8" s="88" customFormat="1" ht="15" customHeight="1">
      <c r="A213" s="93">
        <v>401</v>
      </c>
      <c r="B213" s="92" t="s">
        <v>232</v>
      </c>
      <c r="C213" s="91">
        <v>459</v>
      </c>
      <c r="D213" s="62" t="s">
        <v>378</v>
      </c>
      <c r="E213" s="90"/>
      <c r="G213" s="89"/>
      <c r="H213" s="89"/>
    </row>
    <row r="214" spans="1:8" s="88" customFormat="1" ht="15" customHeight="1">
      <c r="A214" s="93">
        <v>402</v>
      </c>
      <c r="B214" s="92" t="s">
        <v>237</v>
      </c>
      <c r="C214" s="91">
        <v>460</v>
      </c>
      <c r="D214" s="62" t="s">
        <v>285</v>
      </c>
      <c r="E214" s="90"/>
      <c r="G214" s="89"/>
      <c r="H214" s="89"/>
    </row>
    <row r="215" spans="1:8" s="88" customFormat="1" ht="15" customHeight="1">
      <c r="A215" s="93">
        <v>403</v>
      </c>
      <c r="B215" s="92" t="s">
        <v>178</v>
      </c>
      <c r="C215" s="91">
        <v>461</v>
      </c>
      <c r="D215" s="62" t="s">
        <v>459</v>
      </c>
      <c r="E215" s="90"/>
      <c r="G215" s="89"/>
      <c r="H215" s="89"/>
    </row>
    <row r="216" spans="1:8" s="88" customFormat="1" ht="15" customHeight="1">
      <c r="A216" s="93">
        <v>404</v>
      </c>
      <c r="B216" s="92" t="s">
        <v>188</v>
      </c>
      <c r="C216" s="91">
        <v>462</v>
      </c>
      <c r="D216" s="61" t="s">
        <v>433</v>
      </c>
      <c r="E216" s="90"/>
      <c r="G216" s="89"/>
      <c r="H216" s="89"/>
    </row>
    <row r="217" spans="1:8" s="88" customFormat="1" ht="15" customHeight="1">
      <c r="A217" s="93">
        <v>405</v>
      </c>
      <c r="B217" s="92" t="s">
        <v>153</v>
      </c>
      <c r="C217" s="91">
        <v>463</v>
      </c>
      <c r="D217" s="61" t="s">
        <v>199</v>
      </c>
      <c r="E217" s="90"/>
      <c r="G217" s="89"/>
      <c r="H217" s="89"/>
    </row>
    <row r="218" spans="1:8" s="88" customFormat="1" ht="15" customHeight="1">
      <c r="A218" s="93">
        <v>406</v>
      </c>
      <c r="B218" s="94" t="s">
        <v>103</v>
      </c>
      <c r="C218" s="91">
        <v>464</v>
      </c>
      <c r="D218" s="62" t="s">
        <v>197</v>
      </c>
      <c r="E218" s="90"/>
      <c r="G218" s="89"/>
      <c r="H218" s="89"/>
    </row>
    <row r="219" spans="1:8" s="88" customFormat="1" ht="15" customHeight="1">
      <c r="A219" s="93">
        <v>407</v>
      </c>
      <c r="B219" s="94" t="s">
        <v>513</v>
      </c>
      <c r="C219" s="91">
        <v>465</v>
      </c>
      <c r="D219" s="62" t="s">
        <v>173</v>
      </c>
      <c r="E219" s="90"/>
      <c r="G219" s="89"/>
      <c r="H219" s="89"/>
    </row>
    <row r="220" spans="1:8" s="88" customFormat="1" ht="15" customHeight="1">
      <c r="A220" s="93">
        <v>408</v>
      </c>
      <c r="B220" s="94" t="s">
        <v>134</v>
      </c>
      <c r="C220" s="91">
        <v>466</v>
      </c>
      <c r="D220" s="61" t="s">
        <v>455</v>
      </c>
      <c r="E220" s="90"/>
      <c r="G220" s="89"/>
      <c r="H220" s="89"/>
    </row>
    <row r="221" spans="1:8" s="88" customFormat="1" ht="15" customHeight="1">
      <c r="A221" s="93">
        <v>409</v>
      </c>
      <c r="B221" s="94" t="s">
        <v>144</v>
      </c>
      <c r="C221" s="91">
        <v>467</v>
      </c>
      <c r="D221" s="62" t="s">
        <v>177</v>
      </c>
      <c r="E221" s="90"/>
      <c r="G221" s="89"/>
      <c r="H221" s="89"/>
    </row>
    <row r="222" spans="1:8" s="88" customFormat="1" ht="15" customHeight="1">
      <c r="A222" s="93">
        <v>410</v>
      </c>
      <c r="B222" s="92" t="s">
        <v>110</v>
      </c>
      <c r="C222" s="91">
        <v>468</v>
      </c>
      <c r="D222" s="62" t="s">
        <v>293</v>
      </c>
      <c r="E222" s="90"/>
      <c r="G222" s="89"/>
      <c r="H222" s="89"/>
    </row>
    <row r="223" spans="1:8" s="88" customFormat="1" ht="15" customHeight="1">
      <c r="A223" s="93">
        <v>411</v>
      </c>
      <c r="B223" s="94" t="s">
        <v>139</v>
      </c>
      <c r="C223" s="91">
        <v>469</v>
      </c>
      <c r="D223" s="62" t="s">
        <v>273</v>
      </c>
      <c r="E223" s="90"/>
      <c r="G223" s="89"/>
      <c r="H223" s="89"/>
    </row>
    <row r="224" spans="1:8" s="88" customFormat="1" ht="15" customHeight="1">
      <c r="A224" s="93">
        <v>412</v>
      </c>
      <c r="B224" s="94" t="s">
        <v>112</v>
      </c>
      <c r="C224" s="91">
        <v>470</v>
      </c>
      <c r="D224" s="62" t="s">
        <v>97</v>
      </c>
      <c r="E224" s="90"/>
      <c r="G224" s="89"/>
      <c r="H224" s="89"/>
    </row>
    <row r="225" spans="1:8" s="88" customFormat="1" ht="15" customHeight="1">
      <c r="A225" s="93">
        <v>413</v>
      </c>
      <c r="B225" s="94" t="s">
        <v>126</v>
      </c>
      <c r="C225" s="91">
        <v>471</v>
      </c>
      <c r="D225" s="62" t="s">
        <v>261</v>
      </c>
      <c r="E225" s="90"/>
      <c r="G225" s="89"/>
      <c r="H225" s="89"/>
    </row>
    <row r="226" spans="1:8" s="88" customFormat="1" ht="15" customHeight="1">
      <c r="A226" s="93">
        <v>414</v>
      </c>
      <c r="B226" s="92" t="s">
        <v>440</v>
      </c>
      <c r="C226" s="91">
        <v>472</v>
      </c>
      <c r="D226" s="62" t="s">
        <v>469</v>
      </c>
      <c r="E226" s="90"/>
      <c r="G226" s="89"/>
      <c r="H226" s="89"/>
    </row>
    <row r="227" spans="1:8" s="88" customFormat="1" ht="15" customHeight="1">
      <c r="A227" s="93">
        <v>415</v>
      </c>
      <c r="B227" s="94" t="s">
        <v>204</v>
      </c>
      <c r="C227" s="91">
        <v>473</v>
      </c>
      <c r="D227" s="61" t="s">
        <v>490</v>
      </c>
      <c r="E227" s="90"/>
      <c r="G227" s="89"/>
      <c r="H227" s="89"/>
    </row>
    <row r="228" spans="1:8" s="88" customFormat="1" ht="15" customHeight="1">
      <c r="A228" s="93">
        <v>416</v>
      </c>
      <c r="B228" s="92" t="s">
        <v>321</v>
      </c>
      <c r="C228" s="91">
        <v>474</v>
      </c>
      <c r="D228" s="62" t="s">
        <v>224</v>
      </c>
      <c r="E228" s="90"/>
      <c r="G228" s="89"/>
      <c r="H228" s="89"/>
    </row>
    <row r="229" spans="1:8" s="88" customFormat="1" ht="15" customHeight="1">
      <c r="A229" s="93">
        <v>417</v>
      </c>
      <c r="B229" s="92" t="s">
        <v>374</v>
      </c>
      <c r="C229" s="91">
        <v>475</v>
      </c>
      <c r="D229" s="61" t="s">
        <v>234</v>
      </c>
      <c r="E229" s="90"/>
      <c r="G229" s="89"/>
      <c r="H229" s="89"/>
    </row>
    <row r="230" spans="1:8" s="88" customFormat="1" ht="15" customHeight="1">
      <c r="A230" s="93">
        <v>418</v>
      </c>
      <c r="B230" s="92" t="s">
        <v>256</v>
      </c>
      <c r="C230" s="91">
        <v>476</v>
      </c>
      <c r="D230" s="61" t="s">
        <v>229</v>
      </c>
      <c r="E230" s="90"/>
      <c r="G230" s="89"/>
      <c r="H230" s="89"/>
    </row>
    <row r="231" spans="1:8" s="88" customFormat="1" ht="15" customHeight="1">
      <c r="A231" s="93">
        <v>419</v>
      </c>
      <c r="B231" s="92" t="s">
        <v>375</v>
      </c>
      <c r="C231" s="91">
        <v>477</v>
      </c>
      <c r="D231" s="61" t="s">
        <v>98</v>
      </c>
      <c r="E231" s="90"/>
      <c r="G231" s="89"/>
      <c r="H231" s="89"/>
    </row>
    <row r="232" spans="1:8" s="88" customFormat="1" ht="15" customHeight="1">
      <c r="A232" s="93">
        <v>420</v>
      </c>
      <c r="B232" s="92" t="s">
        <v>340</v>
      </c>
      <c r="C232" s="91">
        <v>478</v>
      </c>
      <c r="D232" s="62" t="s">
        <v>317</v>
      </c>
      <c r="E232" s="90"/>
      <c r="G232" s="89"/>
      <c r="H232" s="89"/>
    </row>
    <row r="233" spans="1:8" s="88" customFormat="1" ht="15" customHeight="1">
      <c r="A233" s="93">
        <v>421</v>
      </c>
      <c r="B233" s="92" t="s">
        <v>172</v>
      </c>
      <c r="C233" s="91">
        <v>479</v>
      </c>
      <c r="D233" s="61" t="s">
        <v>441</v>
      </c>
      <c r="E233" s="90"/>
      <c r="G233" s="89"/>
      <c r="H233" s="89"/>
    </row>
    <row r="234" spans="1:8" s="88" customFormat="1" ht="15" customHeight="1">
      <c r="A234" s="90"/>
      <c r="C234" s="90"/>
      <c r="E234" s="90"/>
      <c r="G234" s="89"/>
      <c r="H234" s="89"/>
    </row>
    <row r="235" spans="1:8" s="88" customFormat="1" ht="15" customHeight="1">
      <c r="A235" s="90"/>
      <c r="C235" s="90"/>
      <c r="E235" s="90"/>
      <c r="G235" s="89"/>
      <c r="H235" s="89"/>
    </row>
    <row r="236" spans="1:8" s="88" customFormat="1" ht="15" customHeight="1">
      <c r="A236" s="90"/>
      <c r="C236" s="90"/>
      <c r="E236" s="90"/>
      <c r="G236" s="89"/>
      <c r="H236" s="89"/>
    </row>
    <row r="237" spans="1:8" s="88" customFormat="1" ht="15" customHeight="1">
      <c r="A237" s="90"/>
      <c r="C237" s="90"/>
      <c r="E237" s="90"/>
      <c r="G237" s="89"/>
      <c r="H237" s="89"/>
    </row>
    <row r="238" spans="1:8" s="88" customFormat="1" ht="15" customHeight="1">
      <c r="A238" s="90"/>
      <c r="C238" s="90"/>
      <c r="E238" s="90"/>
      <c r="G238" s="89"/>
      <c r="H238" s="89"/>
    </row>
    <row r="239" spans="1:8" s="88" customFormat="1" ht="15" customHeight="1">
      <c r="A239" s="90"/>
      <c r="C239" s="90"/>
      <c r="E239" s="90"/>
      <c r="G239" s="89"/>
      <c r="H239" s="89"/>
    </row>
    <row r="240" spans="1:8" s="88" customFormat="1" ht="15" customHeight="1">
      <c r="A240" s="90"/>
      <c r="C240" s="90"/>
      <c r="E240" s="90"/>
      <c r="G240" s="89"/>
      <c r="H240" s="89"/>
    </row>
    <row r="241" spans="1:8" s="88" customFormat="1" ht="15" customHeight="1">
      <c r="A241" s="90"/>
      <c r="C241" s="90"/>
      <c r="E241" s="90"/>
      <c r="G241" s="89"/>
      <c r="H241" s="89"/>
    </row>
    <row r="242" spans="1:8" s="88" customFormat="1" ht="15" customHeight="1">
      <c r="A242" s="90"/>
      <c r="C242" s="90"/>
      <c r="E242" s="90"/>
      <c r="G242" s="89"/>
      <c r="H242" s="89"/>
    </row>
    <row r="243" spans="1:8" s="88" customFormat="1" ht="15" customHeight="1">
      <c r="A243" s="90"/>
      <c r="C243" s="90"/>
      <c r="E243" s="90"/>
      <c r="G243" s="89"/>
      <c r="H243" s="89"/>
    </row>
    <row r="244" spans="1:8" s="88" customFormat="1" ht="15" customHeight="1">
      <c r="A244" s="90"/>
      <c r="C244" s="90"/>
      <c r="E244" s="90"/>
      <c r="G244" s="89"/>
      <c r="H244" s="89"/>
    </row>
    <row r="245" spans="1:8" s="88" customFormat="1" ht="15" customHeight="1">
      <c r="A245" s="90"/>
      <c r="C245" s="90"/>
      <c r="E245" s="90"/>
      <c r="G245" s="89"/>
      <c r="H245" s="89"/>
    </row>
    <row r="246" spans="1:8" s="88" customFormat="1" ht="15" customHeight="1">
      <c r="A246" s="90"/>
      <c r="C246" s="90"/>
      <c r="E246" s="90"/>
      <c r="G246" s="89"/>
      <c r="H246" s="89"/>
    </row>
    <row r="247" spans="1:8" s="88" customFormat="1" ht="15" customHeight="1">
      <c r="A247" s="90"/>
      <c r="C247" s="90"/>
      <c r="E247" s="90"/>
      <c r="G247" s="89"/>
      <c r="H247" s="89"/>
    </row>
    <row r="248" spans="1:8" s="88" customFormat="1" ht="15" customHeight="1">
      <c r="A248" s="90"/>
      <c r="C248" s="90"/>
      <c r="E248" s="90"/>
      <c r="G248" s="89"/>
      <c r="H248" s="89"/>
    </row>
    <row r="249" spans="1:8" s="88" customFormat="1" ht="15" customHeight="1">
      <c r="A249" s="90"/>
      <c r="C249" s="90"/>
      <c r="E249" s="90"/>
      <c r="G249" s="89"/>
      <c r="H249" s="89"/>
    </row>
    <row r="250" spans="1:8" s="88" customFormat="1" ht="15" customHeight="1">
      <c r="A250" s="90"/>
      <c r="C250" s="90"/>
      <c r="E250" s="90"/>
      <c r="G250" s="89"/>
      <c r="H250" s="89"/>
    </row>
    <row r="251" spans="1:8" s="88" customFormat="1" ht="15" customHeight="1">
      <c r="A251" s="90"/>
      <c r="C251" s="90"/>
      <c r="E251" s="90"/>
      <c r="G251" s="89"/>
      <c r="H251" s="89"/>
    </row>
    <row r="252" spans="1:8" s="88" customFormat="1" ht="15" customHeight="1">
      <c r="A252" s="90"/>
      <c r="C252" s="90"/>
      <c r="E252" s="90"/>
      <c r="G252" s="89"/>
      <c r="H252" s="89"/>
    </row>
    <row r="253" spans="1:8" s="88" customFormat="1" ht="15" customHeight="1">
      <c r="A253" s="90"/>
      <c r="C253" s="90"/>
      <c r="E253" s="90"/>
      <c r="G253" s="89"/>
      <c r="H253" s="89"/>
    </row>
    <row r="254" spans="1:8" s="88" customFormat="1" ht="15" customHeight="1">
      <c r="A254" s="90"/>
      <c r="C254" s="90"/>
      <c r="E254" s="90"/>
      <c r="G254" s="89"/>
      <c r="H254" s="89"/>
    </row>
    <row r="255" spans="1:8" s="88" customFormat="1" ht="15" customHeight="1">
      <c r="A255" s="90"/>
      <c r="C255" s="90"/>
      <c r="E255" s="90"/>
      <c r="G255" s="89"/>
      <c r="H255" s="89"/>
    </row>
    <row r="256" spans="1:8" s="88" customFormat="1" ht="15" customHeight="1">
      <c r="A256" s="90"/>
      <c r="C256" s="90"/>
      <c r="E256" s="90"/>
      <c r="G256" s="89"/>
      <c r="H256" s="89"/>
    </row>
    <row r="257" spans="1:8" s="88" customFormat="1" ht="15" customHeight="1">
      <c r="A257" s="90"/>
      <c r="C257" s="90"/>
      <c r="E257" s="90"/>
      <c r="G257" s="89"/>
      <c r="H257" s="89"/>
    </row>
    <row r="258" spans="1:8" s="88" customFormat="1" ht="15" customHeight="1">
      <c r="A258" s="90"/>
      <c r="C258" s="90"/>
      <c r="E258" s="90"/>
      <c r="G258" s="89"/>
      <c r="H258" s="89"/>
    </row>
    <row r="259" spans="1:8" s="88" customFormat="1" ht="15" customHeight="1">
      <c r="A259" s="90"/>
      <c r="C259" s="90"/>
      <c r="E259" s="90"/>
      <c r="G259" s="89"/>
      <c r="H259" s="89"/>
    </row>
    <row r="260" spans="1:8" s="88" customFormat="1" ht="15" customHeight="1">
      <c r="A260" s="90"/>
      <c r="C260" s="90"/>
      <c r="E260" s="90"/>
      <c r="G260" s="89"/>
      <c r="H260" s="89"/>
    </row>
    <row r="261" spans="1:8" s="88" customFormat="1" ht="15" customHeight="1">
      <c r="A261" s="90"/>
      <c r="C261" s="90"/>
      <c r="E261" s="90"/>
      <c r="G261" s="89"/>
      <c r="H261" s="89"/>
    </row>
    <row r="262" spans="1:8" s="88" customFormat="1" ht="15" customHeight="1">
      <c r="A262" s="90"/>
      <c r="C262" s="90"/>
      <c r="E262" s="90"/>
      <c r="G262" s="89"/>
      <c r="H262" s="89"/>
    </row>
    <row r="263" spans="1:8" s="88" customFormat="1" ht="15" customHeight="1">
      <c r="A263" s="90"/>
      <c r="C263" s="90"/>
      <c r="E263" s="90"/>
      <c r="G263" s="89"/>
      <c r="H263" s="89"/>
    </row>
    <row r="264" spans="1:8" s="88" customFormat="1" ht="15" customHeight="1">
      <c r="A264" s="90"/>
      <c r="C264" s="90"/>
      <c r="E264" s="90"/>
      <c r="G264" s="89"/>
      <c r="H264" s="89"/>
    </row>
    <row r="265" spans="1:8" s="88" customFormat="1" ht="15" customHeight="1">
      <c r="A265" s="90"/>
      <c r="C265" s="90"/>
      <c r="E265" s="90"/>
      <c r="G265" s="89"/>
      <c r="H265" s="89"/>
    </row>
    <row r="266" spans="1:8" s="88" customFormat="1" ht="15" customHeight="1">
      <c r="A266" s="90"/>
      <c r="C266" s="90"/>
      <c r="E266" s="90"/>
      <c r="G266" s="89"/>
      <c r="H266" s="89"/>
    </row>
    <row r="267" spans="1:8" s="88" customFormat="1" ht="15" customHeight="1">
      <c r="A267" s="90"/>
      <c r="C267" s="90"/>
      <c r="E267" s="90"/>
      <c r="G267" s="89"/>
      <c r="H267" s="89"/>
    </row>
    <row r="268" spans="1:8" s="88" customFormat="1" ht="15" customHeight="1">
      <c r="A268" s="90"/>
      <c r="C268" s="90"/>
      <c r="E268" s="90"/>
      <c r="G268" s="89"/>
      <c r="H268" s="89"/>
    </row>
    <row r="269" spans="1:8" s="88" customFormat="1" ht="15" customHeight="1">
      <c r="A269" s="90"/>
      <c r="C269" s="90"/>
      <c r="E269" s="90"/>
      <c r="G269" s="89"/>
      <c r="H269" s="89"/>
    </row>
    <row r="270" spans="1:8" s="88" customFormat="1" ht="15" customHeight="1">
      <c r="A270" s="90"/>
      <c r="C270" s="90"/>
      <c r="E270" s="90"/>
      <c r="G270" s="89"/>
      <c r="H270" s="89"/>
    </row>
    <row r="271" spans="1:8" s="88" customFormat="1" ht="15" customHeight="1">
      <c r="A271" s="90"/>
      <c r="C271" s="90"/>
      <c r="E271" s="90"/>
      <c r="G271" s="89"/>
      <c r="H271" s="89"/>
    </row>
    <row r="272" spans="1:8" s="88" customFormat="1" ht="15" customHeight="1">
      <c r="A272" s="90"/>
      <c r="C272" s="90"/>
      <c r="E272" s="90"/>
      <c r="G272" s="89"/>
      <c r="H272" s="89"/>
    </row>
    <row r="273" spans="1:8" s="88" customFormat="1" ht="15" customHeight="1">
      <c r="A273" s="90"/>
      <c r="C273" s="90"/>
      <c r="E273" s="90"/>
      <c r="G273" s="89"/>
      <c r="H273" s="89"/>
    </row>
    <row r="274" spans="1:8" s="88" customFormat="1" ht="15" customHeight="1">
      <c r="A274" s="90"/>
      <c r="C274" s="90"/>
      <c r="E274" s="90"/>
      <c r="G274" s="89"/>
      <c r="H274" s="89"/>
    </row>
    <row r="275" spans="1:8" s="88" customFormat="1" ht="15" customHeight="1">
      <c r="A275" s="90"/>
      <c r="C275" s="90"/>
      <c r="E275" s="90"/>
      <c r="G275" s="89"/>
      <c r="H275" s="89"/>
    </row>
    <row r="276" spans="1:8" s="88" customFormat="1" ht="15" customHeight="1">
      <c r="A276" s="90"/>
      <c r="C276" s="90"/>
      <c r="E276" s="90"/>
      <c r="G276" s="89"/>
      <c r="H276" s="89"/>
    </row>
    <row r="277" spans="1:8" s="88" customFormat="1" ht="15" customHeight="1">
      <c r="A277" s="90"/>
      <c r="C277" s="90"/>
      <c r="E277" s="90"/>
      <c r="G277" s="89"/>
      <c r="H277" s="89"/>
    </row>
    <row r="278" spans="1:8" s="88" customFormat="1" ht="15" customHeight="1">
      <c r="A278" s="90"/>
      <c r="C278" s="90"/>
      <c r="E278" s="90"/>
      <c r="G278" s="89"/>
      <c r="H278" s="89"/>
    </row>
  </sheetData>
  <sheetProtection/>
  <printOptions/>
  <pageMargins left="0.28" right="0.23" top="0.28" bottom="0.25" header="0.13" footer="0.19"/>
  <pageSetup horizontalDpi="100" verticalDpi="1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D1">
      <selection activeCell="AE21" sqref="AE21"/>
    </sheetView>
  </sheetViews>
  <sheetFormatPr defaultColWidth="9.140625" defaultRowHeight="15"/>
  <cols>
    <col min="1" max="1" width="9.140625" style="1" customWidth="1"/>
    <col min="2" max="2" width="38.57421875" style="1" customWidth="1"/>
    <col min="3" max="14" width="4.28125" style="1" customWidth="1"/>
    <col min="15" max="15" width="8.00390625" style="1" customWidth="1"/>
    <col min="16" max="16" width="39.8515625" style="1" customWidth="1"/>
    <col min="17" max="27" width="4.28125" style="1" customWidth="1"/>
    <col min="28" max="31" width="5.7109375" style="1" customWidth="1"/>
    <col min="32" max="32" width="2.421875" style="1" customWidth="1"/>
    <col min="33" max="34" width="5.7109375" style="1" customWidth="1"/>
    <col min="35" max="16384" width="9.140625" style="1" customWidth="1"/>
  </cols>
  <sheetData>
    <row r="1" spans="2:25" ht="30" customHeight="1">
      <c r="B1" s="2" t="s">
        <v>5</v>
      </c>
      <c r="D1" s="3" t="s">
        <v>6</v>
      </c>
      <c r="E1" s="3"/>
      <c r="F1" s="3"/>
      <c r="G1" s="3" t="s">
        <v>7</v>
      </c>
      <c r="H1" s="3"/>
      <c r="I1" s="3" t="s">
        <v>8</v>
      </c>
      <c r="J1" s="3"/>
      <c r="P1" s="2" t="s">
        <v>5</v>
      </c>
      <c r="S1" s="3" t="s">
        <v>6</v>
      </c>
      <c r="T1" s="3"/>
      <c r="U1" s="3"/>
      <c r="V1" s="3" t="s">
        <v>7</v>
      </c>
      <c r="W1" s="3"/>
      <c r="X1" s="3"/>
      <c r="Y1" s="3" t="s">
        <v>9</v>
      </c>
    </row>
    <row r="2" spans="2:26" ht="18.75" customHeight="1">
      <c r="B2" s="38" t="s">
        <v>32</v>
      </c>
      <c r="C2" s="4" t="s">
        <v>10</v>
      </c>
      <c r="D2" s="5"/>
      <c r="E2" s="4">
        <v>10</v>
      </c>
      <c r="F2" s="5"/>
      <c r="G2" s="4" t="s">
        <v>11</v>
      </c>
      <c r="I2" s="4">
        <v>10</v>
      </c>
      <c r="K2" s="6" t="s">
        <v>12</v>
      </c>
      <c r="L2" s="5"/>
      <c r="M2" s="6">
        <v>20</v>
      </c>
      <c r="P2" s="38" t="s">
        <v>32</v>
      </c>
      <c r="Q2" s="4" t="s">
        <v>10</v>
      </c>
      <c r="R2" s="4"/>
      <c r="S2" s="4">
        <v>1</v>
      </c>
      <c r="T2" s="4" t="s">
        <v>11</v>
      </c>
      <c r="V2" s="4">
        <v>5</v>
      </c>
      <c r="X2" s="6" t="s">
        <v>12</v>
      </c>
      <c r="Z2" s="4">
        <v>6</v>
      </c>
    </row>
    <row r="3" spans="1:27" ht="15" customHeight="1" thickBot="1">
      <c r="A3" s="7" t="s">
        <v>13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7" t="s">
        <v>13</v>
      </c>
      <c r="P3" s="8" t="s">
        <v>14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9" ht="15" customHeight="1" thickBot="1">
      <c r="A4" s="118" t="s">
        <v>15</v>
      </c>
      <c r="B4" s="121" t="s">
        <v>16</v>
      </c>
      <c r="C4" s="116" t="s">
        <v>10</v>
      </c>
      <c r="D4" s="116"/>
      <c r="E4" s="116"/>
      <c r="F4" s="10"/>
      <c r="G4" s="116" t="s">
        <v>11</v>
      </c>
      <c r="H4" s="116"/>
      <c r="I4" s="116"/>
      <c r="J4" s="10"/>
      <c r="K4" s="116" t="s">
        <v>12</v>
      </c>
      <c r="L4" s="116"/>
      <c r="M4" s="117"/>
      <c r="O4" s="118" t="s">
        <v>15</v>
      </c>
      <c r="P4" s="121" t="s">
        <v>16</v>
      </c>
      <c r="Q4" s="116" t="s">
        <v>10</v>
      </c>
      <c r="R4" s="116"/>
      <c r="S4" s="116"/>
      <c r="T4" s="10"/>
      <c r="U4" s="116" t="s">
        <v>11</v>
      </c>
      <c r="V4" s="116"/>
      <c r="W4" s="116"/>
      <c r="X4" s="10"/>
      <c r="Y4" s="122" t="s">
        <v>12</v>
      </c>
      <c r="Z4" s="122"/>
      <c r="AA4" s="122"/>
      <c r="AB4" s="12"/>
      <c r="AC4" s="12"/>
    </row>
    <row r="5" spans="1:29" ht="15" customHeight="1" thickBot="1">
      <c r="A5" s="119"/>
      <c r="B5" s="122"/>
      <c r="C5" s="11" t="s">
        <v>17</v>
      </c>
      <c r="D5" s="11" t="s">
        <v>18</v>
      </c>
      <c r="E5" s="11" t="s">
        <v>19</v>
      </c>
      <c r="F5" s="11"/>
      <c r="G5" s="11" t="s">
        <v>17</v>
      </c>
      <c r="H5" s="11" t="s">
        <v>18</v>
      </c>
      <c r="I5" s="11" t="s">
        <v>19</v>
      </c>
      <c r="J5" s="11"/>
      <c r="K5" s="11" t="s">
        <v>17</v>
      </c>
      <c r="L5" s="11" t="s">
        <v>18</v>
      </c>
      <c r="M5" s="13" t="s">
        <v>19</v>
      </c>
      <c r="O5" s="119"/>
      <c r="P5" s="122"/>
      <c r="Q5" s="11" t="s">
        <v>17</v>
      </c>
      <c r="R5" s="11" t="s">
        <v>18</v>
      </c>
      <c r="S5" s="11" t="s">
        <v>19</v>
      </c>
      <c r="T5" s="11"/>
      <c r="U5" s="11" t="s">
        <v>17</v>
      </c>
      <c r="V5" s="11" t="s">
        <v>18</v>
      </c>
      <c r="W5" s="11" t="s">
        <v>19</v>
      </c>
      <c r="X5" s="11"/>
      <c r="Y5" s="11" t="s">
        <v>17</v>
      </c>
      <c r="Z5" s="11" t="s">
        <v>18</v>
      </c>
      <c r="AA5" s="11" t="s">
        <v>19</v>
      </c>
      <c r="AB5" s="12"/>
      <c r="AC5" s="12"/>
    </row>
    <row r="6" spans="1:29" ht="12.75" customHeight="1" thickBot="1" thickTop="1">
      <c r="A6" s="120" t="s">
        <v>0</v>
      </c>
      <c r="B6" s="35" t="s">
        <v>33</v>
      </c>
      <c r="C6" s="14">
        <v>2</v>
      </c>
      <c r="D6" s="15">
        <v>4</v>
      </c>
      <c r="E6" s="15">
        <v>4</v>
      </c>
      <c r="F6" s="15">
        <f aca="true" t="shared" si="0" ref="F6:F12">E6+D6+C6</f>
        <v>10</v>
      </c>
      <c r="G6" s="15">
        <v>3</v>
      </c>
      <c r="H6" s="15">
        <v>3</v>
      </c>
      <c r="I6" s="15">
        <v>4</v>
      </c>
      <c r="J6" s="15">
        <f>I6+H6+G6</f>
        <v>10</v>
      </c>
      <c r="K6" s="16">
        <f aca="true" t="shared" si="1" ref="K6:K12">G6+C6</f>
        <v>5</v>
      </c>
      <c r="L6" s="16">
        <f aca="true" t="shared" si="2" ref="L6:M12">H6+D6</f>
        <v>7</v>
      </c>
      <c r="M6" s="17">
        <f t="shared" si="2"/>
        <v>8</v>
      </c>
      <c r="O6" s="120" t="s">
        <v>0</v>
      </c>
      <c r="P6" s="35" t="s">
        <v>33</v>
      </c>
      <c r="Q6" s="14">
        <v>1</v>
      </c>
      <c r="R6" s="15"/>
      <c r="S6" s="15"/>
      <c r="T6" s="15">
        <f>S6+R6+Q6</f>
        <v>1</v>
      </c>
      <c r="U6" s="15">
        <v>3</v>
      </c>
      <c r="V6" s="15">
        <v>1</v>
      </c>
      <c r="W6" s="15">
        <v>1</v>
      </c>
      <c r="X6" s="15">
        <f aca="true" t="shared" si="3" ref="X6:X50">W6+V6+U6</f>
        <v>5</v>
      </c>
      <c r="Y6" s="16">
        <f aca="true" t="shared" si="4" ref="Y6:AA12">U6+Q6</f>
        <v>4</v>
      </c>
      <c r="Z6" s="16">
        <f t="shared" si="4"/>
        <v>1</v>
      </c>
      <c r="AA6" s="16">
        <f t="shared" si="4"/>
        <v>1</v>
      </c>
      <c r="AB6" s="12"/>
      <c r="AC6" s="12"/>
    </row>
    <row r="7" spans="1:29" ht="12.75" customHeight="1" thickBot="1">
      <c r="A7" s="113"/>
      <c r="B7" s="36" t="s">
        <v>34</v>
      </c>
      <c r="C7" s="18">
        <v>0</v>
      </c>
      <c r="D7" s="18">
        <v>3</v>
      </c>
      <c r="E7" s="18">
        <v>7</v>
      </c>
      <c r="F7" s="15">
        <f t="shared" si="0"/>
        <v>10</v>
      </c>
      <c r="G7" s="18"/>
      <c r="H7" s="18">
        <v>2</v>
      </c>
      <c r="I7" s="18">
        <v>8</v>
      </c>
      <c r="J7" s="15">
        <f aca="true" t="shared" si="5" ref="J7:J50">I7+H7+G7</f>
        <v>10</v>
      </c>
      <c r="K7" s="16">
        <f t="shared" si="1"/>
        <v>0</v>
      </c>
      <c r="L7" s="16">
        <f t="shared" si="2"/>
        <v>5</v>
      </c>
      <c r="M7" s="17">
        <f t="shared" si="2"/>
        <v>15</v>
      </c>
      <c r="O7" s="113"/>
      <c r="P7" s="36" t="s">
        <v>34</v>
      </c>
      <c r="Q7" s="18"/>
      <c r="R7" s="18">
        <v>1</v>
      </c>
      <c r="S7" s="18"/>
      <c r="T7" s="15">
        <f aca="true" t="shared" si="6" ref="T7:T50">S7+R7+Q7</f>
        <v>1</v>
      </c>
      <c r="U7" s="18">
        <v>3</v>
      </c>
      <c r="V7" s="18">
        <v>1</v>
      </c>
      <c r="W7" s="18">
        <v>1</v>
      </c>
      <c r="X7" s="15">
        <f t="shared" si="3"/>
        <v>5</v>
      </c>
      <c r="Y7" s="16">
        <f t="shared" si="4"/>
        <v>3</v>
      </c>
      <c r="Z7" s="16">
        <f t="shared" si="4"/>
        <v>2</v>
      </c>
      <c r="AA7" s="16">
        <f t="shared" si="4"/>
        <v>1</v>
      </c>
      <c r="AB7" s="12"/>
      <c r="AC7" s="12"/>
    </row>
    <row r="8" spans="1:29" ht="12.75" customHeight="1" thickBot="1">
      <c r="A8" s="113"/>
      <c r="B8" s="36" t="s">
        <v>35</v>
      </c>
      <c r="C8" s="18">
        <v>1</v>
      </c>
      <c r="D8" s="18">
        <v>4</v>
      </c>
      <c r="E8" s="18">
        <v>5</v>
      </c>
      <c r="F8" s="15">
        <f t="shared" si="0"/>
        <v>10</v>
      </c>
      <c r="G8" s="18"/>
      <c r="H8" s="18">
        <v>2</v>
      </c>
      <c r="I8" s="18">
        <v>8</v>
      </c>
      <c r="J8" s="15">
        <f t="shared" si="5"/>
        <v>10</v>
      </c>
      <c r="K8" s="16">
        <f t="shared" si="1"/>
        <v>1</v>
      </c>
      <c r="L8" s="16">
        <f t="shared" si="2"/>
        <v>6</v>
      </c>
      <c r="M8" s="17">
        <f t="shared" si="2"/>
        <v>13</v>
      </c>
      <c r="O8" s="113"/>
      <c r="P8" s="36" t="s">
        <v>35</v>
      </c>
      <c r="Q8" s="18"/>
      <c r="R8" s="18">
        <v>1</v>
      </c>
      <c r="S8" s="18"/>
      <c r="T8" s="15">
        <f t="shared" si="6"/>
        <v>1</v>
      </c>
      <c r="U8" s="18">
        <v>1</v>
      </c>
      <c r="V8" s="18">
        <v>3</v>
      </c>
      <c r="W8" s="18">
        <v>1</v>
      </c>
      <c r="X8" s="15">
        <f t="shared" si="3"/>
        <v>5</v>
      </c>
      <c r="Y8" s="16">
        <f t="shared" si="4"/>
        <v>1</v>
      </c>
      <c r="Z8" s="16">
        <f t="shared" si="4"/>
        <v>4</v>
      </c>
      <c r="AA8" s="16">
        <f t="shared" si="4"/>
        <v>1</v>
      </c>
      <c r="AB8" s="12"/>
      <c r="AC8" s="12"/>
    </row>
    <row r="9" spans="1:29" ht="12.75" customHeight="1" thickBot="1">
      <c r="A9" s="113"/>
      <c r="B9" s="36" t="s">
        <v>36</v>
      </c>
      <c r="C9" s="18">
        <v>0</v>
      </c>
      <c r="D9" s="18">
        <v>0</v>
      </c>
      <c r="E9" s="18">
        <v>10</v>
      </c>
      <c r="F9" s="15">
        <f t="shared" si="0"/>
        <v>10</v>
      </c>
      <c r="G9" s="18"/>
      <c r="H9" s="18"/>
      <c r="I9" s="18">
        <v>10</v>
      </c>
      <c r="J9" s="15">
        <f t="shared" si="5"/>
        <v>10</v>
      </c>
      <c r="K9" s="16">
        <f t="shared" si="1"/>
        <v>0</v>
      </c>
      <c r="L9" s="16">
        <f t="shared" si="2"/>
        <v>0</v>
      </c>
      <c r="M9" s="17">
        <f t="shared" si="2"/>
        <v>20</v>
      </c>
      <c r="O9" s="113"/>
      <c r="P9" s="36" t="s">
        <v>36</v>
      </c>
      <c r="Q9" s="18"/>
      <c r="R9" s="18"/>
      <c r="S9" s="18">
        <v>1</v>
      </c>
      <c r="T9" s="15">
        <f t="shared" si="6"/>
        <v>1</v>
      </c>
      <c r="U9" s="18"/>
      <c r="V9" s="18"/>
      <c r="W9" s="18">
        <v>5</v>
      </c>
      <c r="X9" s="15">
        <f t="shared" si="3"/>
        <v>5</v>
      </c>
      <c r="Y9" s="16">
        <f t="shared" si="4"/>
        <v>0</v>
      </c>
      <c r="Z9" s="16">
        <f t="shared" si="4"/>
        <v>0</v>
      </c>
      <c r="AA9" s="16">
        <f t="shared" si="4"/>
        <v>6</v>
      </c>
      <c r="AB9" s="12"/>
      <c r="AC9" s="12"/>
    </row>
    <row r="10" spans="1:29" ht="12.75" customHeight="1" thickBot="1">
      <c r="A10" s="113"/>
      <c r="B10" s="36" t="s">
        <v>37</v>
      </c>
      <c r="C10" s="18">
        <v>2</v>
      </c>
      <c r="D10" s="18">
        <v>5</v>
      </c>
      <c r="E10" s="18">
        <v>3</v>
      </c>
      <c r="F10" s="15">
        <f t="shared" si="0"/>
        <v>10</v>
      </c>
      <c r="G10" s="18"/>
      <c r="H10" s="18">
        <v>4</v>
      </c>
      <c r="I10" s="18">
        <v>6</v>
      </c>
      <c r="J10" s="15">
        <f t="shared" si="5"/>
        <v>10</v>
      </c>
      <c r="K10" s="16">
        <f t="shared" si="1"/>
        <v>2</v>
      </c>
      <c r="L10" s="16">
        <f t="shared" si="2"/>
        <v>9</v>
      </c>
      <c r="M10" s="17">
        <f t="shared" si="2"/>
        <v>9</v>
      </c>
      <c r="O10" s="113"/>
      <c r="P10" s="36" t="s">
        <v>37</v>
      </c>
      <c r="Q10" s="18"/>
      <c r="R10" s="18">
        <v>1</v>
      </c>
      <c r="S10" s="18"/>
      <c r="T10" s="15">
        <f t="shared" si="6"/>
        <v>1</v>
      </c>
      <c r="U10" s="18">
        <v>4</v>
      </c>
      <c r="V10" s="18"/>
      <c r="W10" s="18">
        <v>1</v>
      </c>
      <c r="X10" s="15">
        <f t="shared" si="3"/>
        <v>5</v>
      </c>
      <c r="Y10" s="16">
        <f t="shared" si="4"/>
        <v>4</v>
      </c>
      <c r="Z10" s="16">
        <f t="shared" si="4"/>
        <v>1</v>
      </c>
      <c r="AA10" s="16">
        <f t="shared" si="4"/>
        <v>1</v>
      </c>
      <c r="AB10" s="12"/>
      <c r="AC10" s="12"/>
    </row>
    <row r="11" spans="1:29" ht="12.75" customHeight="1" thickBot="1">
      <c r="A11" s="113"/>
      <c r="B11" s="36" t="s">
        <v>38</v>
      </c>
      <c r="C11" s="18">
        <v>0</v>
      </c>
      <c r="D11" s="18">
        <v>0</v>
      </c>
      <c r="E11" s="18">
        <v>10</v>
      </c>
      <c r="F11" s="15">
        <f t="shared" si="0"/>
        <v>10</v>
      </c>
      <c r="G11" s="18"/>
      <c r="H11" s="18">
        <v>1</v>
      </c>
      <c r="I11" s="18">
        <v>9</v>
      </c>
      <c r="J11" s="15">
        <f t="shared" si="5"/>
        <v>10</v>
      </c>
      <c r="K11" s="16">
        <f t="shared" si="1"/>
        <v>0</v>
      </c>
      <c r="L11" s="16">
        <f t="shared" si="2"/>
        <v>1</v>
      </c>
      <c r="M11" s="17">
        <f t="shared" si="2"/>
        <v>19</v>
      </c>
      <c r="O11" s="113"/>
      <c r="P11" s="36" t="s">
        <v>38</v>
      </c>
      <c r="Q11" s="18"/>
      <c r="R11" s="18"/>
      <c r="S11" s="18">
        <v>1</v>
      </c>
      <c r="T11" s="15">
        <f t="shared" si="6"/>
        <v>1</v>
      </c>
      <c r="U11" s="18"/>
      <c r="V11" s="18">
        <v>1</v>
      </c>
      <c r="W11" s="18">
        <v>4</v>
      </c>
      <c r="X11" s="15">
        <f t="shared" si="3"/>
        <v>5</v>
      </c>
      <c r="Y11" s="16">
        <f t="shared" si="4"/>
        <v>0</v>
      </c>
      <c r="Z11" s="16">
        <f t="shared" si="4"/>
        <v>1</v>
      </c>
      <c r="AA11" s="16">
        <f t="shared" si="4"/>
        <v>5</v>
      </c>
      <c r="AB11" s="12"/>
      <c r="AC11" s="12"/>
    </row>
    <row r="12" spans="1:29" ht="12.75" customHeight="1" thickBot="1">
      <c r="A12" s="113"/>
      <c r="B12" s="36" t="s">
        <v>39</v>
      </c>
      <c r="C12" s="18">
        <v>0</v>
      </c>
      <c r="D12" s="18">
        <v>4</v>
      </c>
      <c r="E12" s="18">
        <v>6</v>
      </c>
      <c r="F12" s="15">
        <f t="shared" si="0"/>
        <v>10</v>
      </c>
      <c r="G12" s="18"/>
      <c r="H12" s="18">
        <v>3</v>
      </c>
      <c r="I12" s="18">
        <v>7</v>
      </c>
      <c r="J12" s="15">
        <f t="shared" si="5"/>
        <v>10</v>
      </c>
      <c r="K12" s="16">
        <f t="shared" si="1"/>
        <v>0</v>
      </c>
      <c r="L12" s="16">
        <f t="shared" si="2"/>
        <v>7</v>
      </c>
      <c r="M12" s="17">
        <f t="shared" si="2"/>
        <v>13</v>
      </c>
      <c r="O12" s="113"/>
      <c r="P12" s="36" t="s">
        <v>39</v>
      </c>
      <c r="Q12" s="18"/>
      <c r="R12" s="18">
        <v>1</v>
      </c>
      <c r="S12" s="18"/>
      <c r="T12" s="15">
        <f t="shared" si="6"/>
        <v>1</v>
      </c>
      <c r="U12" s="18">
        <v>3</v>
      </c>
      <c r="V12" s="18">
        <v>1</v>
      </c>
      <c r="W12" s="18">
        <v>1</v>
      </c>
      <c r="X12" s="15">
        <f t="shared" si="3"/>
        <v>5</v>
      </c>
      <c r="Y12" s="16">
        <f t="shared" si="4"/>
        <v>3</v>
      </c>
      <c r="Z12" s="16">
        <f t="shared" si="4"/>
        <v>2</v>
      </c>
      <c r="AA12" s="16">
        <f t="shared" si="4"/>
        <v>1</v>
      </c>
      <c r="AB12" s="12"/>
      <c r="AC12" s="12"/>
    </row>
    <row r="13" spans="1:29" ht="12.75" customHeight="1" thickBot="1">
      <c r="A13" s="113"/>
      <c r="B13" s="39" t="s">
        <v>20</v>
      </c>
      <c r="C13" s="40">
        <f>C11+C8+C7+C6+C9+C10+C12</f>
        <v>5</v>
      </c>
      <c r="D13" s="40">
        <f aca="true" t="shared" si="7" ref="D13:M13">D11+D8+D7+D6+D9+D10+D12</f>
        <v>20</v>
      </c>
      <c r="E13" s="40">
        <f t="shared" si="7"/>
        <v>45</v>
      </c>
      <c r="F13" s="15">
        <f aca="true" t="shared" si="8" ref="F13:F50">E13+D13+C13</f>
        <v>70</v>
      </c>
      <c r="G13" s="40">
        <f t="shared" si="7"/>
        <v>3</v>
      </c>
      <c r="H13" s="40">
        <f t="shared" si="7"/>
        <v>15</v>
      </c>
      <c r="I13" s="40">
        <f t="shared" si="7"/>
        <v>52</v>
      </c>
      <c r="J13" s="15">
        <f t="shared" si="5"/>
        <v>70</v>
      </c>
      <c r="K13" s="40">
        <f t="shared" si="7"/>
        <v>8</v>
      </c>
      <c r="L13" s="40">
        <f t="shared" si="7"/>
        <v>35</v>
      </c>
      <c r="M13" s="40">
        <f t="shared" si="7"/>
        <v>97</v>
      </c>
      <c r="O13" s="113"/>
      <c r="P13" s="39" t="s">
        <v>20</v>
      </c>
      <c r="Q13" s="40">
        <f aca="true" t="shared" si="9" ref="Q13:AA13">Q11+Q8+Q7+Q6+Q9+Q10+Q12</f>
        <v>1</v>
      </c>
      <c r="R13" s="40">
        <f t="shared" si="9"/>
        <v>4</v>
      </c>
      <c r="S13" s="40">
        <f t="shared" si="9"/>
        <v>2</v>
      </c>
      <c r="T13" s="15">
        <f t="shared" si="6"/>
        <v>7</v>
      </c>
      <c r="U13" s="40">
        <f t="shared" si="9"/>
        <v>14</v>
      </c>
      <c r="V13" s="40">
        <f t="shared" si="9"/>
        <v>7</v>
      </c>
      <c r="W13" s="40">
        <f t="shared" si="9"/>
        <v>14</v>
      </c>
      <c r="X13" s="15">
        <f t="shared" si="3"/>
        <v>35</v>
      </c>
      <c r="Y13" s="40">
        <f t="shared" si="9"/>
        <v>15</v>
      </c>
      <c r="Z13" s="40">
        <f t="shared" si="9"/>
        <v>11</v>
      </c>
      <c r="AA13" s="40">
        <f t="shared" si="9"/>
        <v>16</v>
      </c>
      <c r="AB13" s="12"/>
      <c r="AC13" s="12"/>
    </row>
    <row r="14" spans="1:27" ht="12.75" customHeight="1" thickBot="1">
      <c r="A14" s="113" t="s">
        <v>1</v>
      </c>
      <c r="B14" s="42" t="s">
        <v>40</v>
      </c>
      <c r="C14" s="14">
        <v>2</v>
      </c>
      <c r="D14" s="15">
        <v>4</v>
      </c>
      <c r="E14" s="15">
        <v>4</v>
      </c>
      <c r="F14" s="15">
        <f aca="true" t="shared" si="10" ref="F14:F21">E14+D14+C14</f>
        <v>10</v>
      </c>
      <c r="G14" s="15"/>
      <c r="H14" s="15">
        <v>7</v>
      </c>
      <c r="I14" s="15">
        <v>3</v>
      </c>
      <c r="J14" s="15">
        <f aca="true" t="shared" si="11" ref="J14:J21">I14+H14+G14</f>
        <v>10</v>
      </c>
      <c r="K14" s="16">
        <f aca="true" t="shared" si="12" ref="K14:M20">G14+C14</f>
        <v>2</v>
      </c>
      <c r="L14" s="16">
        <f t="shared" si="12"/>
        <v>11</v>
      </c>
      <c r="M14" s="17">
        <f t="shared" si="12"/>
        <v>7</v>
      </c>
      <c r="O14" s="113" t="s">
        <v>1</v>
      </c>
      <c r="P14" s="42" t="s">
        <v>40</v>
      </c>
      <c r="Q14" s="14">
        <v>1</v>
      </c>
      <c r="R14" s="15"/>
      <c r="S14" s="15"/>
      <c r="T14" s="15">
        <f aca="true" t="shared" si="13" ref="T14:T21">S14+R14+Q14</f>
        <v>1</v>
      </c>
      <c r="U14" s="15">
        <v>4</v>
      </c>
      <c r="V14" s="15"/>
      <c r="W14" s="15">
        <v>1</v>
      </c>
      <c r="X14" s="15">
        <f aca="true" t="shared" si="14" ref="X14:X21">W14+V14+U14</f>
        <v>5</v>
      </c>
      <c r="Y14" s="16">
        <f aca="true" t="shared" si="15" ref="Y14:AA20">U14+Q14</f>
        <v>5</v>
      </c>
      <c r="Z14" s="16">
        <f t="shared" si="15"/>
        <v>0</v>
      </c>
      <c r="AA14" s="17">
        <f t="shared" si="15"/>
        <v>1</v>
      </c>
    </row>
    <row r="15" spans="1:27" ht="12.75" customHeight="1" thickBot="1">
      <c r="A15" s="113"/>
      <c r="B15" s="42" t="s">
        <v>41</v>
      </c>
      <c r="C15" s="14">
        <v>4</v>
      </c>
      <c r="D15" s="15">
        <v>2</v>
      </c>
      <c r="E15" s="15">
        <v>4</v>
      </c>
      <c r="F15" s="15">
        <f t="shared" si="10"/>
        <v>10</v>
      </c>
      <c r="G15" s="15">
        <v>2</v>
      </c>
      <c r="H15" s="15">
        <v>5</v>
      </c>
      <c r="I15" s="15">
        <v>3</v>
      </c>
      <c r="J15" s="15">
        <f t="shared" si="11"/>
        <v>10</v>
      </c>
      <c r="K15" s="16">
        <f t="shared" si="12"/>
        <v>6</v>
      </c>
      <c r="L15" s="16">
        <f t="shared" si="12"/>
        <v>7</v>
      </c>
      <c r="M15" s="17">
        <f t="shared" si="12"/>
        <v>7</v>
      </c>
      <c r="O15" s="113"/>
      <c r="P15" s="42" t="s">
        <v>41</v>
      </c>
      <c r="Q15" s="14"/>
      <c r="R15" s="15">
        <v>1</v>
      </c>
      <c r="S15" s="15"/>
      <c r="T15" s="15">
        <f t="shared" si="13"/>
        <v>1</v>
      </c>
      <c r="U15" s="15">
        <v>3</v>
      </c>
      <c r="V15" s="15">
        <v>1</v>
      </c>
      <c r="W15" s="15">
        <v>1</v>
      </c>
      <c r="X15" s="15">
        <f t="shared" si="14"/>
        <v>5</v>
      </c>
      <c r="Y15" s="16">
        <f t="shared" si="15"/>
        <v>3</v>
      </c>
      <c r="Z15" s="16">
        <f t="shared" si="15"/>
        <v>2</v>
      </c>
      <c r="AA15" s="17">
        <f t="shared" si="15"/>
        <v>1</v>
      </c>
    </row>
    <row r="16" spans="1:27" ht="12.75" customHeight="1" thickBot="1">
      <c r="A16" s="113"/>
      <c r="B16" s="42" t="s">
        <v>42</v>
      </c>
      <c r="C16" s="14">
        <v>3</v>
      </c>
      <c r="D16" s="15">
        <v>3</v>
      </c>
      <c r="E16" s="15">
        <v>4</v>
      </c>
      <c r="F16" s="15">
        <f t="shared" si="10"/>
        <v>10</v>
      </c>
      <c r="G16" s="15">
        <v>2</v>
      </c>
      <c r="H16" s="15">
        <v>5</v>
      </c>
      <c r="I16" s="15">
        <v>3</v>
      </c>
      <c r="J16" s="15">
        <f t="shared" si="11"/>
        <v>10</v>
      </c>
      <c r="K16" s="16">
        <f t="shared" si="12"/>
        <v>5</v>
      </c>
      <c r="L16" s="16">
        <f t="shared" si="12"/>
        <v>8</v>
      </c>
      <c r="M16" s="17">
        <f t="shared" si="12"/>
        <v>7</v>
      </c>
      <c r="O16" s="113"/>
      <c r="P16" s="42" t="s">
        <v>42</v>
      </c>
      <c r="Q16" s="14">
        <v>1</v>
      </c>
      <c r="R16" s="15"/>
      <c r="S16" s="15"/>
      <c r="T16" s="15">
        <f t="shared" si="13"/>
        <v>1</v>
      </c>
      <c r="U16" s="15">
        <v>4</v>
      </c>
      <c r="V16" s="15"/>
      <c r="W16" s="15">
        <v>1</v>
      </c>
      <c r="X16" s="15">
        <f t="shared" si="14"/>
        <v>5</v>
      </c>
      <c r="Y16" s="16">
        <f t="shared" si="15"/>
        <v>5</v>
      </c>
      <c r="Z16" s="16">
        <f t="shared" si="15"/>
        <v>0</v>
      </c>
      <c r="AA16" s="17">
        <f t="shared" si="15"/>
        <v>1</v>
      </c>
    </row>
    <row r="17" spans="1:27" ht="12.75" customHeight="1" thickBot="1">
      <c r="A17" s="113"/>
      <c r="B17" s="42" t="s">
        <v>43</v>
      </c>
      <c r="C17" s="14"/>
      <c r="D17" s="15">
        <v>2</v>
      </c>
      <c r="E17" s="15">
        <v>8</v>
      </c>
      <c r="F17" s="15">
        <f t="shared" si="10"/>
        <v>10</v>
      </c>
      <c r="G17" s="15"/>
      <c r="H17" s="15">
        <v>6</v>
      </c>
      <c r="I17" s="15">
        <v>4</v>
      </c>
      <c r="J17" s="15">
        <f t="shared" si="11"/>
        <v>10</v>
      </c>
      <c r="K17" s="16">
        <f t="shared" si="12"/>
        <v>0</v>
      </c>
      <c r="L17" s="16">
        <f t="shared" si="12"/>
        <v>8</v>
      </c>
      <c r="M17" s="17">
        <f t="shared" si="12"/>
        <v>12</v>
      </c>
      <c r="O17" s="113"/>
      <c r="P17" s="42" t="s">
        <v>43</v>
      </c>
      <c r="Q17" s="14"/>
      <c r="R17" s="15">
        <v>1</v>
      </c>
      <c r="S17" s="15"/>
      <c r="T17" s="15">
        <f t="shared" si="13"/>
        <v>1</v>
      </c>
      <c r="U17" s="15"/>
      <c r="V17" s="15">
        <v>4</v>
      </c>
      <c r="W17" s="15">
        <v>1</v>
      </c>
      <c r="X17" s="15">
        <f t="shared" si="14"/>
        <v>5</v>
      </c>
      <c r="Y17" s="16">
        <f t="shared" si="15"/>
        <v>0</v>
      </c>
      <c r="Z17" s="16">
        <f t="shared" si="15"/>
        <v>5</v>
      </c>
      <c r="AA17" s="17">
        <f t="shared" si="15"/>
        <v>1</v>
      </c>
    </row>
    <row r="18" spans="1:27" ht="12.75" customHeight="1" thickBot="1">
      <c r="A18" s="113"/>
      <c r="B18" s="42" t="s">
        <v>55</v>
      </c>
      <c r="C18" s="18"/>
      <c r="D18" s="18"/>
      <c r="E18" s="18"/>
      <c r="F18" s="15">
        <f t="shared" si="10"/>
        <v>0</v>
      </c>
      <c r="G18" s="18"/>
      <c r="H18" s="18"/>
      <c r="I18" s="18"/>
      <c r="J18" s="15">
        <f t="shared" si="11"/>
        <v>0</v>
      </c>
      <c r="K18" s="16">
        <f t="shared" si="12"/>
        <v>0</v>
      </c>
      <c r="L18" s="16">
        <f t="shared" si="12"/>
        <v>0</v>
      </c>
      <c r="M18" s="17">
        <f t="shared" si="12"/>
        <v>0</v>
      </c>
      <c r="O18" s="113"/>
      <c r="P18" s="42" t="s">
        <v>55</v>
      </c>
      <c r="Q18" s="18"/>
      <c r="R18" s="18"/>
      <c r="S18" s="18"/>
      <c r="T18" s="15">
        <f t="shared" si="13"/>
        <v>0</v>
      </c>
      <c r="U18" s="18"/>
      <c r="V18" s="18"/>
      <c r="W18" s="18"/>
      <c r="X18" s="15">
        <f t="shared" si="14"/>
        <v>0</v>
      </c>
      <c r="Y18" s="16">
        <f t="shared" si="15"/>
        <v>0</v>
      </c>
      <c r="Z18" s="16">
        <f t="shared" si="15"/>
        <v>0</v>
      </c>
      <c r="AA18" s="17">
        <f t="shared" si="15"/>
        <v>0</v>
      </c>
    </row>
    <row r="19" spans="1:27" ht="12.75" customHeight="1" thickBot="1">
      <c r="A19" s="113"/>
      <c r="B19" s="42" t="s">
        <v>56</v>
      </c>
      <c r="C19" s="18"/>
      <c r="D19" s="18"/>
      <c r="E19" s="18"/>
      <c r="F19" s="15">
        <f t="shared" si="10"/>
        <v>0</v>
      </c>
      <c r="G19" s="18"/>
      <c r="H19" s="18"/>
      <c r="I19" s="18"/>
      <c r="J19" s="15">
        <f t="shared" si="11"/>
        <v>0</v>
      </c>
      <c r="K19" s="16">
        <f t="shared" si="12"/>
        <v>0</v>
      </c>
      <c r="L19" s="16">
        <f t="shared" si="12"/>
        <v>0</v>
      </c>
      <c r="M19" s="17">
        <f t="shared" si="12"/>
        <v>0</v>
      </c>
      <c r="O19" s="113"/>
      <c r="P19" s="42" t="s">
        <v>56</v>
      </c>
      <c r="Q19" s="18"/>
      <c r="R19" s="18"/>
      <c r="S19" s="18"/>
      <c r="T19" s="15">
        <f t="shared" si="13"/>
        <v>0</v>
      </c>
      <c r="U19" s="18"/>
      <c r="V19" s="18"/>
      <c r="W19" s="18"/>
      <c r="X19" s="15">
        <f t="shared" si="14"/>
        <v>0</v>
      </c>
      <c r="Y19" s="16">
        <f t="shared" si="15"/>
        <v>0</v>
      </c>
      <c r="Z19" s="16">
        <f t="shared" si="15"/>
        <v>0</v>
      </c>
      <c r="AA19" s="17">
        <f t="shared" si="15"/>
        <v>0</v>
      </c>
    </row>
    <row r="20" spans="1:27" ht="12.75" customHeight="1" thickBot="1">
      <c r="A20" s="113"/>
      <c r="B20" s="42" t="s">
        <v>57</v>
      </c>
      <c r="C20" s="18"/>
      <c r="D20" s="18"/>
      <c r="E20" s="18"/>
      <c r="F20" s="15">
        <f t="shared" si="10"/>
        <v>0</v>
      </c>
      <c r="G20" s="18"/>
      <c r="H20" s="18"/>
      <c r="I20" s="18"/>
      <c r="J20" s="15">
        <f t="shared" si="11"/>
        <v>0</v>
      </c>
      <c r="K20" s="16">
        <f t="shared" si="12"/>
        <v>0</v>
      </c>
      <c r="L20" s="16">
        <f t="shared" si="12"/>
        <v>0</v>
      </c>
      <c r="M20" s="17">
        <f t="shared" si="12"/>
        <v>0</v>
      </c>
      <c r="O20" s="113"/>
      <c r="P20" s="42" t="s">
        <v>57</v>
      </c>
      <c r="Q20" s="18"/>
      <c r="R20" s="18"/>
      <c r="S20" s="18"/>
      <c r="T20" s="15">
        <f t="shared" si="13"/>
        <v>0</v>
      </c>
      <c r="U20" s="18"/>
      <c r="V20" s="18"/>
      <c r="W20" s="18"/>
      <c r="X20" s="15">
        <f t="shared" si="14"/>
        <v>0</v>
      </c>
      <c r="Y20" s="16">
        <f t="shared" si="15"/>
        <v>0</v>
      </c>
      <c r="Z20" s="16">
        <f t="shared" si="15"/>
        <v>0</v>
      </c>
      <c r="AA20" s="17">
        <f t="shared" si="15"/>
        <v>0</v>
      </c>
    </row>
    <row r="21" spans="1:27" ht="12.75" customHeight="1" thickBot="1">
      <c r="A21" s="113"/>
      <c r="B21" s="39" t="s">
        <v>23</v>
      </c>
      <c r="C21" s="40">
        <f>C20+C19+C18+C14+C15+C16+C17</f>
        <v>9</v>
      </c>
      <c r="D21" s="40">
        <f aca="true" t="shared" si="16" ref="D21:M21">D20+D19+D18+D14+D15+D16+D17</f>
        <v>11</v>
      </c>
      <c r="E21" s="40">
        <f t="shared" si="16"/>
        <v>20</v>
      </c>
      <c r="F21" s="15">
        <f t="shared" si="10"/>
        <v>40</v>
      </c>
      <c r="G21" s="40">
        <f t="shared" si="16"/>
        <v>4</v>
      </c>
      <c r="H21" s="40">
        <f t="shared" si="16"/>
        <v>23</v>
      </c>
      <c r="I21" s="40">
        <f t="shared" si="16"/>
        <v>13</v>
      </c>
      <c r="J21" s="15">
        <f t="shared" si="11"/>
        <v>40</v>
      </c>
      <c r="K21" s="40">
        <f t="shared" si="16"/>
        <v>13</v>
      </c>
      <c r="L21" s="40">
        <f t="shared" si="16"/>
        <v>34</v>
      </c>
      <c r="M21" s="40">
        <f t="shared" si="16"/>
        <v>33</v>
      </c>
      <c r="O21" s="113"/>
      <c r="P21" s="39" t="s">
        <v>23</v>
      </c>
      <c r="Q21" s="40">
        <f aca="true" t="shared" si="17" ref="Q21:AA21">Q20+Q19+Q18+Q14+Q15+Q16+Q17</f>
        <v>2</v>
      </c>
      <c r="R21" s="40">
        <f t="shared" si="17"/>
        <v>2</v>
      </c>
      <c r="S21" s="40">
        <f t="shared" si="17"/>
        <v>0</v>
      </c>
      <c r="T21" s="15">
        <f t="shared" si="13"/>
        <v>4</v>
      </c>
      <c r="U21" s="40">
        <f t="shared" si="17"/>
        <v>11</v>
      </c>
      <c r="V21" s="40">
        <f t="shared" si="17"/>
        <v>5</v>
      </c>
      <c r="W21" s="40">
        <f t="shared" si="17"/>
        <v>4</v>
      </c>
      <c r="X21" s="15">
        <f t="shared" si="14"/>
        <v>20</v>
      </c>
      <c r="Y21" s="40">
        <f t="shared" si="17"/>
        <v>13</v>
      </c>
      <c r="Z21" s="40">
        <f t="shared" si="17"/>
        <v>7</v>
      </c>
      <c r="AA21" s="40">
        <f t="shared" si="17"/>
        <v>4</v>
      </c>
    </row>
    <row r="22" spans="1:29" ht="12.75" customHeight="1" thickBot="1">
      <c r="A22" s="113" t="s">
        <v>2</v>
      </c>
      <c r="B22" s="42" t="s">
        <v>44</v>
      </c>
      <c r="C22" s="14">
        <v>2</v>
      </c>
      <c r="D22" s="15">
        <v>7</v>
      </c>
      <c r="E22" s="15">
        <v>1</v>
      </c>
      <c r="F22" s="15">
        <f t="shared" si="8"/>
        <v>10</v>
      </c>
      <c r="G22" s="15">
        <v>1</v>
      </c>
      <c r="H22" s="15">
        <v>4</v>
      </c>
      <c r="I22" s="15">
        <v>5</v>
      </c>
      <c r="J22" s="15">
        <f t="shared" si="5"/>
        <v>10</v>
      </c>
      <c r="K22" s="16">
        <f aca="true" t="shared" si="18" ref="K22:M27">G22+C22</f>
        <v>3</v>
      </c>
      <c r="L22" s="16">
        <f t="shared" si="18"/>
        <v>11</v>
      </c>
      <c r="M22" s="17">
        <f t="shared" si="18"/>
        <v>6</v>
      </c>
      <c r="O22" s="113" t="s">
        <v>2</v>
      </c>
      <c r="P22" s="42" t="s">
        <v>44</v>
      </c>
      <c r="Q22" s="14">
        <v>1</v>
      </c>
      <c r="R22" s="15"/>
      <c r="S22" s="15"/>
      <c r="T22" s="15">
        <f t="shared" si="6"/>
        <v>1</v>
      </c>
      <c r="U22" s="15">
        <v>4</v>
      </c>
      <c r="V22" s="15">
        <v>1</v>
      </c>
      <c r="W22" s="15"/>
      <c r="X22" s="15">
        <f t="shared" si="3"/>
        <v>5</v>
      </c>
      <c r="Y22" s="16">
        <f aca="true" t="shared" si="19" ref="Y22:AA27">U22+Q22</f>
        <v>5</v>
      </c>
      <c r="Z22" s="16">
        <f t="shared" si="19"/>
        <v>1</v>
      </c>
      <c r="AA22" s="16">
        <f t="shared" si="19"/>
        <v>0</v>
      </c>
      <c r="AB22" s="12"/>
      <c r="AC22" s="12"/>
    </row>
    <row r="23" spans="1:29" ht="12.75" customHeight="1" thickBot="1">
      <c r="A23" s="113"/>
      <c r="B23" s="42" t="s">
        <v>45</v>
      </c>
      <c r="C23" s="18">
        <v>2</v>
      </c>
      <c r="D23" s="18">
        <v>6</v>
      </c>
      <c r="E23" s="18">
        <v>2</v>
      </c>
      <c r="F23" s="15">
        <f t="shared" si="8"/>
        <v>10</v>
      </c>
      <c r="G23" s="18">
        <v>2</v>
      </c>
      <c r="H23" s="18">
        <v>2</v>
      </c>
      <c r="I23" s="18">
        <v>6</v>
      </c>
      <c r="J23" s="15">
        <f t="shared" si="5"/>
        <v>10</v>
      </c>
      <c r="K23" s="16">
        <f t="shared" si="18"/>
        <v>4</v>
      </c>
      <c r="L23" s="16">
        <f t="shared" si="18"/>
        <v>8</v>
      </c>
      <c r="M23" s="17">
        <f t="shared" si="18"/>
        <v>8</v>
      </c>
      <c r="O23" s="113"/>
      <c r="P23" s="42" t="s">
        <v>45</v>
      </c>
      <c r="Q23" s="18">
        <v>1</v>
      </c>
      <c r="R23" s="18"/>
      <c r="S23" s="18"/>
      <c r="T23" s="15">
        <f t="shared" si="6"/>
        <v>1</v>
      </c>
      <c r="U23" s="18">
        <v>3</v>
      </c>
      <c r="V23" s="18">
        <v>2</v>
      </c>
      <c r="W23" s="18"/>
      <c r="X23" s="15">
        <f t="shared" si="3"/>
        <v>5</v>
      </c>
      <c r="Y23" s="16">
        <f t="shared" si="19"/>
        <v>4</v>
      </c>
      <c r="Z23" s="16">
        <f t="shared" si="19"/>
        <v>2</v>
      </c>
      <c r="AA23" s="16">
        <f t="shared" si="19"/>
        <v>0</v>
      </c>
      <c r="AB23" s="12"/>
      <c r="AC23" s="12"/>
    </row>
    <row r="24" spans="1:29" ht="12.75" customHeight="1" thickBot="1">
      <c r="A24" s="113"/>
      <c r="B24" s="42" t="s">
        <v>46</v>
      </c>
      <c r="C24" s="18">
        <v>3</v>
      </c>
      <c r="D24" s="18">
        <v>5</v>
      </c>
      <c r="E24" s="18">
        <v>2</v>
      </c>
      <c r="F24" s="15">
        <f t="shared" si="8"/>
        <v>10</v>
      </c>
      <c r="G24" s="18">
        <v>2</v>
      </c>
      <c r="H24" s="18">
        <v>3</v>
      </c>
      <c r="I24" s="18">
        <v>5</v>
      </c>
      <c r="J24" s="15">
        <f t="shared" si="5"/>
        <v>10</v>
      </c>
      <c r="K24" s="16">
        <f t="shared" si="18"/>
        <v>5</v>
      </c>
      <c r="L24" s="16">
        <f t="shared" si="18"/>
        <v>8</v>
      </c>
      <c r="M24" s="17">
        <f t="shared" si="18"/>
        <v>7</v>
      </c>
      <c r="O24" s="113"/>
      <c r="P24" s="42" t="s">
        <v>46</v>
      </c>
      <c r="Q24" s="18">
        <v>1</v>
      </c>
      <c r="R24" s="18"/>
      <c r="S24" s="18"/>
      <c r="T24" s="15">
        <f t="shared" si="6"/>
        <v>1</v>
      </c>
      <c r="U24" s="18">
        <v>3</v>
      </c>
      <c r="V24" s="18">
        <v>2</v>
      </c>
      <c r="W24" s="18"/>
      <c r="X24" s="15">
        <f t="shared" si="3"/>
        <v>5</v>
      </c>
      <c r="Y24" s="16">
        <f t="shared" si="19"/>
        <v>4</v>
      </c>
      <c r="Z24" s="16">
        <f t="shared" si="19"/>
        <v>2</v>
      </c>
      <c r="AA24" s="16">
        <f t="shared" si="19"/>
        <v>0</v>
      </c>
      <c r="AB24" s="12"/>
      <c r="AC24" s="12"/>
    </row>
    <row r="25" spans="1:29" ht="12.75" customHeight="1" thickBot="1">
      <c r="A25" s="113"/>
      <c r="B25" s="42" t="s">
        <v>47</v>
      </c>
      <c r="C25" s="18">
        <v>3</v>
      </c>
      <c r="D25" s="18">
        <v>6</v>
      </c>
      <c r="E25" s="18">
        <v>1</v>
      </c>
      <c r="F25" s="15">
        <f t="shared" si="8"/>
        <v>10</v>
      </c>
      <c r="G25" s="18">
        <v>3</v>
      </c>
      <c r="H25" s="18">
        <v>2</v>
      </c>
      <c r="I25" s="18">
        <v>5</v>
      </c>
      <c r="J25" s="15">
        <f t="shared" si="5"/>
        <v>10</v>
      </c>
      <c r="K25" s="16">
        <f t="shared" si="18"/>
        <v>6</v>
      </c>
      <c r="L25" s="16">
        <f t="shared" si="18"/>
        <v>8</v>
      </c>
      <c r="M25" s="17">
        <f t="shared" si="18"/>
        <v>6</v>
      </c>
      <c r="O25" s="113"/>
      <c r="P25" s="42" t="s">
        <v>47</v>
      </c>
      <c r="Q25" s="18">
        <v>1</v>
      </c>
      <c r="R25" s="18"/>
      <c r="S25" s="18"/>
      <c r="T25" s="15">
        <f t="shared" si="6"/>
        <v>1</v>
      </c>
      <c r="U25" s="18">
        <v>4</v>
      </c>
      <c r="V25" s="18">
        <v>1</v>
      </c>
      <c r="W25" s="18"/>
      <c r="X25" s="15">
        <f t="shared" si="3"/>
        <v>5</v>
      </c>
      <c r="Y25" s="16">
        <f t="shared" si="19"/>
        <v>5</v>
      </c>
      <c r="Z25" s="16">
        <f t="shared" si="19"/>
        <v>1</v>
      </c>
      <c r="AA25" s="16">
        <f t="shared" si="19"/>
        <v>0</v>
      </c>
      <c r="AB25" s="12"/>
      <c r="AC25" s="12"/>
    </row>
    <row r="26" spans="1:27" ht="12.75" customHeight="1" thickBot="1">
      <c r="A26" s="113"/>
      <c r="B26" s="42" t="s">
        <v>48</v>
      </c>
      <c r="C26" s="18"/>
      <c r="D26" s="18">
        <v>5</v>
      </c>
      <c r="E26" s="18">
        <v>5</v>
      </c>
      <c r="F26" s="15">
        <f t="shared" si="8"/>
        <v>10</v>
      </c>
      <c r="G26" s="18">
        <v>0</v>
      </c>
      <c r="H26" s="18">
        <v>3</v>
      </c>
      <c r="I26" s="18">
        <v>7</v>
      </c>
      <c r="J26" s="15">
        <f t="shared" si="5"/>
        <v>10</v>
      </c>
      <c r="K26" s="16">
        <f t="shared" si="18"/>
        <v>0</v>
      </c>
      <c r="L26" s="16">
        <f t="shared" si="18"/>
        <v>8</v>
      </c>
      <c r="M26" s="17">
        <f t="shared" si="18"/>
        <v>12</v>
      </c>
      <c r="O26" s="113"/>
      <c r="P26" s="42" t="s">
        <v>48</v>
      </c>
      <c r="Q26" s="18"/>
      <c r="R26" s="18">
        <v>1</v>
      </c>
      <c r="S26" s="18"/>
      <c r="T26" s="15">
        <f t="shared" si="6"/>
        <v>1</v>
      </c>
      <c r="U26" s="18">
        <v>2</v>
      </c>
      <c r="V26" s="18">
        <v>3</v>
      </c>
      <c r="W26" s="18"/>
      <c r="X26" s="15">
        <f t="shared" si="3"/>
        <v>5</v>
      </c>
      <c r="Y26" s="16">
        <f t="shared" si="19"/>
        <v>2</v>
      </c>
      <c r="Z26" s="16">
        <f t="shared" si="19"/>
        <v>4</v>
      </c>
      <c r="AA26" s="17">
        <f t="shared" si="19"/>
        <v>0</v>
      </c>
    </row>
    <row r="27" spans="1:27" ht="12.75" customHeight="1" thickBot="1">
      <c r="A27" s="113"/>
      <c r="B27" s="43" t="s">
        <v>49</v>
      </c>
      <c r="C27" s="18"/>
      <c r="D27" s="18">
        <v>5</v>
      </c>
      <c r="E27" s="18">
        <v>5</v>
      </c>
      <c r="F27" s="15">
        <f t="shared" si="8"/>
        <v>10</v>
      </c>
      <c r="G27" s="18"/>
      <c r="H27" s="18">
        <v>3</v>
      </c>
      <c r="I27" s="18">
        <v>7</v>
      </c>
      <c r="J27" s="15">
        <f t="shared" si="5"/>
        <v>10</v>
      </c>
      <c r="K27" s="16">
        <f t="shared" si="18"/>
        <v>0</v>
      </c>
      <c r="L27" s="16">
        <f t="shared" si="18"/>
        <v>8</v>
      </c>
      <c r="M27" s="17">
        <f t="shared" si="18"/>
        <v>12</v>
      </c>
      <c r="O27" s="113"/>
      <c r="P27" s="43" t="s">
        <v>49</v>
      </c>
      <c r="Q27" s="18"/>
      <c r="R27" s="18">
        <v>1</v>
      </c>
      <c r="S27" s="18"/>
      <c r="T27" s="15">
        <f t="shared" si="6"/>
        <v>1</v>
      </c>
      <c r="U27" s="18">
        <v>2</v>
      </c>
      <c r="V27" s="18">
        <v>3</v>
      </c>
      <c r="W27" s="18"/>
      <c r="X27" s="15">
        <f t="shared" si="3"/>
        <v>5</v>
      </c>
      <c r="Y27" s="16">
        <f t="shared" si="19"/>
        <v>2</v>
      </c>
      <c r="Z27" s="16">
        <f t="shared" si="19"/>
        <v>4</v>
      </c>
      <c r="AA27" s="17">
        <f t="shared" si="19"/>
        <v>0</v>
      </c>
    </row>
    <row r="28" spans="1:27" ht="12.75" customHeight="1" thickBot="1">
      <c r="A28" s="113"/>
      <c r="B28" s="44" t="s">
        <v>22</v>
      </c>
      <c r="C28" s="40">
        <f>C27+C26+C23+C22+C24+C25</f>
        <v>10</v>
      </c>
      <c r="D28" s="40">
        <f aca="true" t="shared" si="20" ref="D28:M28">D27+D26+D23+D22+D24+D25</f>
        <v>34</v>
      </c>
      <c r="E28" s="40">
        <f t="shared" si="20"/>
        <v>16</v>
      </c>
      <c r="F28" s="15">
        <f t="shared" si="8"/>
        <v>60</v>
      </c>
      <c r="G28" s="40">
        <f t="shared" si="20"/>
        <v>8</v>
      </c>
      <c r="H28" s="40">
        <f t="shared" si="20"/>
        <v>17</v>
      </c>
      <c r="I28" s="40">
        <f t="shared" si="20"/>
        <v>35</v>
      </c>
      <c r="J28" s="15">
        <f t="shared" si="5"/>
        <v>60</v>
      </c>
      <c r="K28" s="40">
        <f t="shared" si="20"/>
        <v>18</v>
      </c>
      <c r="L28" s="40">
        <f t="shared" si="20"/>
        <v>51</v>
      </c>
      <c r="M28" s="40">
        <f t="shared" si="20"/>
        <v>51</v>
      </c>
      <c r="O28" s="113"/>
      <c r="P28" s="44" t="s">
        <v>22</v>
      </c>
      <c r="Q28" s="40">
        <f aca="true" t="shared" si="21" ref="Q28:AA28">Q27+Q26+Q23+Q22+Q24+Q25</f>
        <v>4</v>
      </c>
      <c r="R28" s="40">
        <f t="shared" si="21"/>
        <v>2</v>
      </c>
      <c r="S28" s="40">
        <f t="shared" si="21"/>
        <v>0</v>
      </c>
      <c r="T28" s="15">
        <f t="shared" si="6"/>
        <v>6</v>
      </c>
      <c r="U28" s="40">
        <f t="shared" si="21"/>
        <v>18</v>
      </c>
      <c r="V28" s="40">
        <f t="shared" si="21"/>
        <v>12</v>
      </c>
      <c r="W28" s="40">
        <f t="shared" si="21"/>
        <v>0</v>
      </c>
      <c r="X28" s="15">
        <f t="shared" si="3"/>
        <v>30</v>
      </c>
      <c r="Y28" s="40">
        <f t="shared" si="21"/>
        <v>22</v>
      </c>
      <c r="Z28" s="40">
        <f t="shared" si="21"/>
        <v>14</v>
      </c>
      <c r="AA28" s="40">
        <f t="shared" si="21"/>
        <v>0</v>
      </c>
    </row>
    <row r="29" spans="1:29" ht="12.75" customHeight="1" thickBot="1">
      <c r="A29" s="120" t="s">
        <v>3</v>
      </c>
      <c r="B29" s="41" t="s">
        <v>50</v>
      </c>
      <c r="C29" s="14"/>
      <c r="D29" s="15">
        <v>8</v>
      </c>
      <c r="E29" s="15">
        <v>2</v>
      </c>
      <c r="F29" s="15">
        <f aca="true" t="shared" si="22" ref="F29:F34">E29+D29+C29</f>
        <v>10</v>
      </c>
      <c r="G29" s="15"/>
      <c r="H29" s="15">
        <v>6</v>
      </c>
      <c r="I29" s="15">
        <v>4</v>
      </c>
      <c r="J29" s="15">
        <f aca="true" t="shared" si="23" ref="J29:J34">I29+H29+G29</f>
        <v>10</v>
      </c>
      <c r="K29" s="16">
        <f aca="true" t="shared" si="24" ref="K29:M33">G29+C29</f>
        <v>0</v>
      </c>
      <c r="L29" s="16">
        <f t="shared" si="24"/>
        <v>14</v>
      </c>
      <c r="M29" s="17">
        <f t="shared" si="24"/>
        <v>6</v>
      </c>
      <c r="O29" s="120" t="s">
        <v>3</v>
      </c>
      <c r="P29" s="41" t="s">
        <v>50</v>
      </c>
      <c r="Q29" s="14"/>
      <c r="R29" s="15">
        <v>1</v>
      </c>
      <c r="S29" s="15"/>
      <c r="T29" s="15">
        <f aca="true" t="shared" si="25" ref="T29:T34">S29+R29+Q29</f>
        <v>1</v>
      </c>
      <c r="U29" s="15"/>
      <c r="V29" s="15">
        <v>4</v>
      </c>
      <c r="W29" s="15">
        <v>1</v>
      </c>
      <c r="X29" s="15">
        <f aca="true" t="shared" si="26" ref="X29:X34">W29+V29+U29</f>
        <v>5</v>
      </c>
      <c r="Y29" s="16">
        <f aca="true" t="shared" si="27" ref="Y29:AA33">U29+Q29</f>
        <v>0</v>
      </c>
      <c r="Z29" s="16">
        <f t="shared" si="27"/>
        <v>5</v>
      </c>
      <c r="AA29" s="16">
        <f t="shared" si="27"/>
        <v>1</v>
      </c>
      <c r="AB29" s="12"/>
      <c r="AC29" s="12"/>
    </row>
    <row r="30" spans="1:29" ht="12.75" customHeight="1" thickBot="1">
      <c r="A30" s="113"/>
      <c r="B30" s="41" t="s">
        <v>51</v>
      </c>
      <c r="C30" s="18"/>
      <c r="D30" s="15">
        <v>8</v>
      </c>
      <c r="E30" s="15">
        <v>2</v>
      </c>
      <c r="F30" s="15">
        <f t="shared" si="22"/>
        <v>10</v>
      </c>
      <c r="G30" s="18"/>
      <c r="H30" s="18">
        <v>4</v>
      </c>
      <c r="I30" s="18">
        <v>6</v>
      </c>
      <c r="J30" s="15">
        <f t="shared" si="23"/>
        <v>10</v>
      </c>
      <c r="K30" s="16">
        <f t="shared" si="24"/>
        <v>0</v>
      </c>
      <c r="L30" s="16">
        <f t="shared" si="24"/>
        <v>12</v>
      </c>
      <c r="M30" s="17">
        <f t="shared" si="24"/>
        <v>8</v>
      </c>
      <c r="O30" s="113"/>
      <c r="P30" s="41" t="s">
        <v>51</v>
      </c>
      <c r="Q30" s="18"/>
      <c r="R30" s="18">
        <v>1</v>
      </c>
      <c r="S30" s="18"/>
      <c r="T30" s="15">
        <f t="shared" si="25"/>
        <v>1</v>
      </c>
      <c r="U30" s="18"/>
      <c r="V30" s="18">
        <v>4</v>
      </c>
      <c r="W30" s="18">
        <v>1</v>
      </c>
      <c r="X30" s="15">
        <f t="shared" si="26"/>
        <v>5</v>
      </c>
      <c r="Y30" s="16">
        <f t="shared" si="27"/>
        <v>0</v>
      </c>
      <c r="Z30" s="16">
        <f t="shared" si="27"/>
        <v>5</v>
      </c>
      <c r="AA30" s="16">
        <f t="shared" si="27"/>
        <v>1</v>
      </c>
      <c r="AB30" s="12"/>
      <c r="AC30" s="12"/>
    </row>
    <row r="31" spans="1:29" ht="12.75" customHeight="1" thickBot="1">
      <c r="A31" s="113"/>
      <c r="B31" s="41" t="s">
        <v>52</v>
      </c>
      <c r="C31" s="18"/>
      <c r="D31" s="15">
        <v>8</v>
      </c>
      <c r="E31" s="15">
        <v>2</v>
      </c>
      <c r="F31" s="15">
        <f t="shared" si="22"/>
        <v>10</v>
      </c>
      <c r="G31" s="18"/>
      <c r="H31" s="18">
        <v>6</v>
      </c>
      <c r="I31" s="18">
        <v>4</v>
      </c>
      <c r="J31" s="15">
        <f t="shared" si="23"/>
        <v>10</v>
      </c>
      <c r="K31" s="16">
        <f t="shared" si="24"/>
        <v>0</v>
      </c>
      <c r="L31" s="16">
        <f t="shared" si="24"/>
        <v>14</v>
      </c>
      <c r="M31" s="17">
        <f t="shared" si="24"/>
        <v>6</v>
      </c>
      <c r="O31" s="113"/>
      <c r="P31" s="41" t="s">
        <v>52</v>
      </c>
      <c r="Q31" s="18"/>
      <c r="R31" s="18">
        <v>1</v>
      </c>
      <c r="S31" s="18"/>
      <c r="T31" s="15">
        <f t="shared" si="25"/>
        <v>1</v>
      </c>
      <c r="U31" s="18">
        <v>2</v>
      </c>
      <c r="V31" s="18">
        <v>2</v>
      </c>
      <c r="W31" s="18">
        <v>1</v>
      </c>
      <c r="X31" s="15">
        <f t="shared" si="26"/>
        <v>5</v>
      </c>
      <c r="Y31" s="16">
        <f t="shared" si="27"/>
        <v>2</v>
      </c>
      <c r="Z31" s="16">
        <f t="shared" si="27"/>
        <v>3</v>
      </c>
      <c r="AA31" s="16">
        <f t="shared" si="27"/>
        <v>1</v>
      </c>
      <c r="AB31" s="12"/>
      <c r="AC31" s="12"/>
    </row>
    <row r="32" spans="1:29" ht="12.75" customHeight="1" thickBot="1">
      <c r="A32" s="113"/>
      <c r="B32" s="41" t="s">
        <v>53</v>
      </c>
      <c r="C32" s="18"/>
      <c r="D32" s="15">
        <v>8</v>
      </c>
      <c r="E32" s="15">
        <v>2</v>
      </c>
      <c r="F32" s="15">
        <f t="shared" si="22"/>
        <v>10</v>
      </c>
      <c r="G32" s="18"/>
      <c r="H32" s="18">
        <v>6</v>
      </c>
      <c r="I32" s="18">
        <v>4</v>
      </c>
      <c r="J32" s="15">
        <f t="shared" si="23"/>
        <v>10</v>
      </c>
      <c r="K32" s="16">
        <f t="shared" si="24"/>
        <v>0</v>
      </c>
      <c r="L32" s="16">
        <f t="shared" si="24"/>
        <v>14</v>
      </c>
      <c r="M32" s="17">
        <f t="shared" si="24"/>
        <v>6</v>
      </c>
      <c r="O32" s="113"/>
      <c r="P32" s="41" t="s">
        <v>53</v>
      </c>
      <c r="Q32" s="18"/>
      <c r="R32" s="18">
        <v>1</v>
      </c>
      <c r="S32" s="18"/>
      <c r="T32" s="15">
        <f t="shared" si="25"/>
        <v>1</v>
      </c>
      <c r="U32" s="18"/>
      <c r="V32" s="18">
        <v>4</v>
      </c>
      <c r="W32" s="18">
        <v>1</v>
      </c>
      <c r="X32" s="15">
        <f t="shared" si="26"/>
        <v>5</v>
      </c>
      <c r="Y32" s="16">
        <f t="shared" si="27"/>
        <v>0</v>
      </c>
      <c r="Z32" s="16">
        <f t="shared" si="27"/>
        <v>5</v>
      </c>
      <c r="AA32" s="16">
        <f t="shared" si="27"/>
        <v>1</v>
      </c>
      <c r="AB32" s="12"/>
      <c r="AC32" s="12"/>
    </row>
    <row r="33" spans="1:29" ht="12.75" customHeight="1" thickBot="1">
      <c r="A33" s="113"/>
      <c r="B33" s="41" t="s">
        <v>54</v>
      </c>
      <c r="C33" s="18"/>
      <c r="D33" s="18">
        <v>7</v>
      </c>
      <c r="E33" s="18">
        <v>3</v>
      </c>
      <c r="F33" s="15">
        <f t="shared" si="22"/>
        <v>10</v>
      </c>
      <c r="G33" s="18"/>
      <c r="H33" s="18">
        <v>5</v>
      </c>
      <c r="I33" s="18">
        <v>5</v>
      </c>
      <c r="J33" s="15">
        <f t="shared" si="23"/>
        <v>10</v>
      </c>
      <c r="K33" s="16">
        <f t="shared" si="24"/>
        <v>0</v>
      </c>
      <c r="L33" s="16">
        <f t="shared" si="24"/>
        <v>12</v>
      </c>
      <c r="M33" s="17">
        <f t="shared" si="24"/>
        <v>8</v>
      </c>
      <c r="O33" s="113"/>
      <c r="P33" s="41" t="s">
        <v>54</v>
      </c>
      <c r="Q33" s="18"/>
      <c r="R33" s="18">
        <v>1</v>
      </c>
      <c r="S33" s="18"/>
      <c r="T33" s="15">
        <f t="shared" si="25"/>
        <v>1</v>
      </c>
      <c r="U33" s="18"/>
      <c r="V33" s="18">
        <v>4</v>
      </c>
      <c r="W33" s="18">
        <v>1</v>
      </c>
      <c r="X33" s="15">
        <f t="shared" si="26"/>
        <v>5</v>
      </c>
      <c r="Y33" s="16">
        <f t="shared" si="27"/>
        <v>0</v>
      </c>
      <c r="Z33" s="16">
        <f t="shared" si="27"/>
        <v>5</v>
      </c>
      <c r="AA33" s="16">
        <f t="shared" si="27"/>
        <v>1</v>
      </c>
      <c r="AB33" s="12"/>
      <c r="AC33" s="12"/>
    </row>
    <row r="34" spans="1:29" ht="12.75" customHeight="1" thickBot="1">
      <c r="A34" s="113"/>
      <c r="B34" s="39" t="s">
        <v>21</v>
      </c>
      <c r="C34" s="40">
        <f>C32+C31+C30+C29+C33</f>
        <v>0</v>
      </c>
      <c r="D34" s="40">
        <f aca="true" t="shared" si="28" ref="D34:M34">D32+D31+D30+D29+D33</f>
        <v>39</v>
      </c>
      <c r="E34" s="40">
        <f t="shared" si="28"/>
        <v>11</v>
      </c>
      <c r="F34" s="15">
        <f t="shared" si="22"/>
        <v>50</v>
      </c>
      <c r="G34" s="40">
        <f t="shared" si="28"/>
        <v>0</v>
      </c>
      <c r="H34" s="40">
        <f t="shared" si="28"/>
        <v>27</v>
      </c>
      <c r="I34" s="40">
        <f t="shared" si="28"/>
        <v>23</v>
      </c>
      <c r="J34" s="15">
        <f t="shared" si="23"/>
        <v>50</v>
      </c>
      <c r="K34" s="40">
        <f t="shared" si="28"/>
        <v>0</v>
      </c>
      <c r="L34" s="40">
        <f t="shared" si="28"/>
        <v>66</v>
      </c>
      <c r="M34" s="40">
        <f t="shared" si="28"/>
        <v>34</v>
      </c>
      <c r="O34" s="113"/>
      <c r="P34" s="39" t="s">
        <v>21</v>
      </c>
      <c r="Q34" s="40">
        <f aca="true" t="shared" si="29" ref="Q34:AA34">Q32+Q31+Q30+Q29+Q33</f>
        <v>0</v>
      </c>
      <c r="R34" s="40">
        <f t="shared" si="29"/>
        <v>5</v>
      </c>
      <c r="S34" s="40">
        <f t="shared" si="29"/>
        <v>0</v>
      </c>
      <c r="T34" s="15">
        <f t="shared" si="25"/>
        <v>5</v>
      </c>
      <c r="U34" s="40">
        <f t="shared" si="29"/>
        <v>2</v>
      </c>
      <c r="V34" s="40">
        <f t="shared" si="29"/>
        <v>18</v>
      </c>
      <c r="W34" s="40">
        <f t="shared" si="29"/>
        <v>5</v>
      </c>
      <c r="X34" s="15">
        <f t="shared" si="26"/>
        <v>25</v>
      </c>
      <c r="Y34" s="40">
        <f t="shared" si="29"/>
        <v>2</v>
      </c>
      <c r="Z34" s="40">
        <f t="shared" si="29"/>
        <v>23</v>
      </c>
      <c r="AA34" s="40">
        <f t="shared" si="29"/>
        <v>5</v>
      </c>
      <c r="AB34" s="12"/>
      <c r="AC34" s="12"/>
    </row>
    <row r="35" spans="1:27" ht="12.75" customHeight="1" thickBot="1">
      <c r="A35" s="113" t="s">
        <v>24</v>
      </c>
      <c r="B35" s="41" t="s">
        <v>58</v>
      </c>
      <c r="C35" s="14">
        <v>4</v>
      </c>
      <c r="D35" s="15">
        <v>3</v>
      </c>
      <c r="E35" s="15">
        <v>3</v>
      </c>
      <c r="F35" s="15">
        <f t="shared" si="8"/>
        <v>10</v>
      </c>
      <c r="G35" s="15">
        <v>2</v>
      </c>
      <c r="H35" s="15">
        <v>3</v>
      </c>
      <c r="I35" s="15">
        <v>5</v>
      </c>
      <c r="J35" s="15">
        <f t="shared" si="5"/>
        <v>10</v>
      </c>
      <c r="K35" s="16">
        <f aca="true" t="shared" si="30" ref="K35:M41">G35+C35</f>
        <v>6</v>
      </c>
      <c r="L35" s="16">
        <f t="shared" si="30"/>
        <v>6</v>
      </c>
      <c r="M35" s="17">
        <f t="shared" si="30"/>
        <v>8</v>
      </c>
      <c r="O35" s="113" t="s">
        <v>24</v>
      </c>
      <c r="P35" s="41" t="s">
        <v>58</v>
      </c>
      <c r="Q35" s="14"/>
      <c r="R35" s="15">
        <v>1</v>
      </c>
      <c r="S35" s="15"/>
      <c r="T35" s="15">
        <f t="shared" si="6"/>
        <v>1</v>
      </c>
      <c r="U35" s="15">
        <v>1</v>
      </c>
      <c r="V35" s="15">
        <v>3</v>
      </c>
      <c r="W35" s="15">
        <v>1</v>
      </c>
      <c r="X35" s="15">
        <f t="shared" si="3"/>
        <v>5</v>
      </c>
      <c r="Y35" s="16">
        <f aca="true" t="shared" si="31" ref="Y35:AA41">U35+Q35</f>
        <v>1</v>
      </c>
      <c r="Z35" s="16">
        <f t="shared" si="31"/>
        <v>4</v>
      </c>
      <c r="AA35" s="17">
        <f t="shared" si="31"/>
        <v>1</v>
      </c>
    </row>
    <row r="36" spans="1:27" ht="12.75" customHeight="1" thickBot="1">
      <c r="A36" s="113"/>
      <c r="B36" s="41" t="s">
        <v>59</v>
      </c>
      <c r="C36" s="14">
        <v>3</v>
      </c>
      <c r="D36" s="15">
        <v>4</v>
      </c>
      <c r="E36" s="15">
        <v>3</v>
      </c>
      <c r="F36" s="15">
        <f t="shared" si="8"/>
        <v>10</v>
      </c>
      <c r="G36" s="15"/>
      <c r="H36" s="15">
        <v>2</v>
      </c>
      <c r="I36" s="15">
        <v>8</v>
      </c>
      <c r="J36" s="15">
        <f t="shared" si="5"/>
        <v>10</v>
      </c>
      <c r="K36" s="16">
        <f t="shared" si="30"/>
        <v>3</v>
      </c>
      <c r="L36" s="16">
        <f t="shared" si="30"/>
        <v>6</v>
      </c>
      <c r="M36" s="17">
        <f t="shared" si="30"/>
        <v>11</v>
      </c>
      <c r="O36" s="113"/>
      <c r="P36" s="41" t="s">
        <v>59</v>
      </c>
      <c r="Q36" s="14">
        <v>1</v>
      </c>
      <c r="R36" s="15"/>
      <c r="S36" s="15"/>
      <c r="T36" s="15">
        <f t="shared" si="6"/>
        <v>1</v>
      </c>
      <c r="U36" s="15">
        <v>2</v>
      </c>
      <c r="V36" s="15">
        <v>2</v>
      </c>
      <c r="W36" s="15">
        <v>1</v>
      </c>
      <c r="X36" s="15">
        <f t="shared" si="3"/>
        <v>5</v>
      </c>
      <c r="Y36" s="16">
        <f t="shared" si="31"/>
        <v>3</v>
      </c>
      <c r="Z36" s="16">
        <f t="shared" si="31"/>
        <v>2</v>
      </c>
      <c r="AA36" s="17">
        <f t="shared" si="31"/>
        <v>1</v>
      </c>
    </row>
    <row r="37" spans="1:27" ht="12.75" customHeight="1" thickBot="1">
      <c r="A37" s="113"/>
      <c r="B37" s="41" t="s">
        <v>60</v>
      </c>
      <c r="C37" s="14">
        <v>3</v>
      </c>
      <c r="D37" s="15">
        <v>5</v>
      </c>
      <c r="E37" s="15">
        <v>2</v>
      </c>
      <c r="F37" s="15">
        <f t="shared" si="8"/>
        <v>10</v>
      </c>
      <c r="G37" s="15">
        <v>1</v>
      </c>
      <c r="H37" s="15">
        <v>2</v>
      </c>
      <c r="I37" s="15">
        <v>7</v>
      </c>
      <c r="J37" s="15">
        <f t="shared" si="5"/>
        <v>10</v>
      </c>
      <c r="K37" s="16">
        <f t="shared" si="30"/>
        <v>4</v>
      </c>
      <c r="L37" s="16">
        <f t="shared" si="30"/>
        <v>7</v>
      </c>
      <c r="M37" s="17">
        <f t="shared" si="30"/>
        <v>9</v>
      </c>
      <c r="O37" s="113"/>
      <c r="P37" s="41" t="s">
        <v>60</v>
      </c>
      <c r="Q37" s="14">
        <v>1</v>
      </c>
      <c r="R37" s="15"/>
      <c r="S37" s="15"/>
      <c r="T37" s="15">
        <f t="shared" si="6"/>
        <v>1</v>
      </c>
      <c r="U37" s="15">
        <v>3</v>
      </c>
      <c r="V37" s="15">
        <v>1</v>
      </c>
      <c r="W37" s="15">
        <v>1</v>
      </c>
      <c r="X37" s="15">
        <f t="shared" si="3"/>
        <v>5</v>
      </c>
      <c r="Y37" s="16">
        <f t="shared" si="31"/>
        <v>4</v>
      </c>
      <c r="Z37" s="16">
        <f t="shared" si="31"/>
        <v>1</v>
      </c>
      <c r="AA37" s="17">
        <f t="shared" si="31"/>
        <v>1</v>
      </c>
    </row>
    <row r="38" spans="1:27" ht="12.75" customHeight="1" thickBot="1">
      <c r="A38" s="113"/>
      <c r="B38" s="41" t="s">
        <v>61</v>
      </c>
      <c r="C38" s="14">
        <v>4</v>
      </c>
      <c r="D38" s="15">
        <v>2</v>
      </c>
      <c r="E38" s="15">
        <v>4</v>
      </c>
      <c r="F38" s="15">
        <f t="shared" si="8"/>
        <v>10</v>
      </c>
      <c r="G38" s="15"/>
      <c r="H38" s="15">
        <v>4</v>
      </c>
      <c r="I38" s="15">
        <v>6</v>
      </c>
      <c r="J38" s="15">
        <f t="shared" si="5"/>
        <v>10</v>
      </c>
      <c r="K38" s="16">
        <f t="shared" si="30"/>
        <v>4</v>
      </c>
      <c r="L38" s="16">
        <f t="shared" si="30"/>
        <v>6</v>
      </c>
      <c r="M38" s="17">
        <f t="shared" si="30"/>
        <v>10</v>
      </c>
      <c r="O38" s="113"/>
      <c r="P38" s="41" t="s">
        <v>61</v>
      </c>
      <c r="Q38" s="14">
        <v>1</v>
      </c>
      <c r="R38" s="15"/>
      <c r="S38" s="15"/>
      <c r="T38" s="15">
        <f t="shared" si="6"/>
        <v>1</v>
      </c>
      <c r="U38" s="15">
        <v>2</v>
      </c>
      <c r="V38" s="15">
        <v>2</v>
      </c>
      <c r="W38" s="15">
        <v>1</v>
      </c>
      <c r="X38" s="15">
        <f t="shared" si="3"/>
        <v>5</v>
      </c>
      <c r="Y38" s="16">
        <f t="shared" si="31"/>
        <v>3</v>
      </c>
      <c r="Z38" s="16">
        <f t="shared" si="31"/>
        <v>2</v>
      </c>
      <c r="AA38" s="17">
        <f t="shared" si="31"/>
        <v>1</v>
      </c>
    </row>
    <row r="39" spans="1:27" ht="12.75" customHeight="1" thickBot="1">
      <c r="A39" s="113"/>
      <c r="B39" s="41" t="s">
        <v>62</v>
      </c>
      <c r="C39" s="18">
        <v>4</v>
      </c>
      <c r="D39" s="18">
        <v>4</v>
      </c>
      <c r="E39" s="18">
        <v>2</v>
      </c>
      <c r="F39" s="15">
        <f t="shared" si="8"/>
        <v>10</v>
      </c>
      <c r="G39" s="18"/>
      <c r="H39" s="18">
        <v>3</v>
      </c>
      <c r="I39" s="18">
        <v>7</v>
      </c>
      <c r="J39" s="15">
        <f t="shared" si="5"/>
        <v>10</v>
      </c>
      <c r="K39" s="16">
        <f t="shared" si="30"/>
        <v>4</v>
      </c>
      <c r="L39" s="16">
        <f t="shared" si="30"/>
        <v>7</v>
      </c>
      <c r="M39" s="17">
        <f t="shared" si="30"/>
        <v>9</v>
      </c>
      <c r="O39" s="113"/>
      <c r="P39" s="41" t="s">
        <v>62</v>
      </c>
      <c r="Q39" s="18"/>
      <c r="R39" s="18">
        <v>1</v>
      </c>
      <c r="S39" s="18"/>
      <c r="T39" s="15">
        <f t="shared" si="6"/>
        <v>1</v>
      </c>
      <c r="U39" s="18">
        <v>1</v>
      </c>
      <c r="V39" s="18">
        <v>1</v>
      </c>
      <c r="W39" s="18">
        <v>3</v>
      </c>
      <c r="X39" s="15">
        <f t="shared" si="3"/>
        <v>5</v>
      </c>
      <c r="Y39" s="16">
        <f t="shared" si="31"/>
        <v>1</v>
      </c>
      <c r="Z39" s="16">
        <f t="shared" si="31"/>
        <v>2</v>
      </c>
      <c r="AA39" s="17">
        <f t="shared" si="31"/>
        <v>3</v>
      </c>
    </row>
    <row r="40" spans="1:27" ht="12.75" customHeight="1" thickBot="1">
      <c r="A40" s="113"/>
      <c r="B40" s="41" t="s">
        <v>63</v>
      </c>
      <c r="C40" s="18"/>
      <c r="D40" s="18">
        <v>2</v>
      </c>
      <c r="E40" s="18">
        <v>8</v>
      </c>
      <c r="F40" s="15">
        <f t="shared" si="8"/>
        <v>10</v>
      </c>
      <c r="G40" s="18">
        <v>1</v>
      </c>
      <c r="H40" s="18">
        <v>1</v>
      </c>
      <c r="I40" s="18">
        <v>8</v>
      </c>
      <c r="J40" s="15">
        <f t="shared" si="5"/>
        <v>10</v>
      </c>
      <c r="K40" s="16">
        <f t="shared" si="30"/>
        <v>1</v>
      </c>
      <c r="L40" s="16">
        <f t="shared" si="30"/>
        <v>3</v>
      </c>
      <c r="M40" s="17">
        <f t="shared" si="30"/>
        <v>16</v>
      </c>
      <c r="O40" s="113"/>
      <c r="P40" s="41" t="s">
        <v>63</v>
      </c>
      <c r="Q40" s="18">
        <v>1</v>
      </c>
      <c r="R40" s="18"/>
      <c r="S40" s="18"/>
      <c r="T40" s="15">
        <f t="shared" si="6"/>
        <v>1</v>
      </c>
      <c r="U40" s="18">
        <v>3</v>
      </c>
      <c r="V40" s="18">
        <v>1</v>
      </c>
      <c r="W40" s="18">
        <v>1</v>
      </c>
      <c r="X40" s="15">
        <f t="shared" si="3"/>
        <v>5</v>
      </c>
      <c r="Y40" s="16">
        <f t="shared" si="31"/>
        <v>4</v>
      </c>
      <c r="Z40" s="16">
        <f t="shared" si="31"/>
        <v>1</v>
      </c>
      <c r="AA40" s="17">
        <f t="shared" si="31"/>
        <v>1</v>
      </c>
    </row>
    <row r="41" spans="1:27" ht="12.75" customHeight="1" thickBot="1">
      <c r="A41" s="113"/>
      <c r="B41" s="41" t="s">
        <v>64</v>
      </c>
      <c r="C41" s="18"/>
      <c r="D41" s="18">
        <v>2</v>
      </c>
      <c r="E41" s="18">
        <v>8</v>
      </c>
      <c r="F41" s="15">
        <f t="shared" si="8"/>
        <v>10</v>
      </c>
      <c r="G41" s="18"/>
      <c r="H41" s="18"/>
      <c r="I41" s="18">
        <v>10</v>
      </c>
      <c r="J41" s="15">
        <f t="shared" si="5"/>
        <v>10</v>
      </c>
      <c r="K41" s="16">
        <f t="shared" si="30"/>
        <v>0</v>
      </c>
      <c r="L41" s="16">
        <f t="shared" si="30"/>
        <v>2</v>
      </c>
      <c r="M41" s="17">
        <f t="shared" si="30"/>
        <v>18</v>
      </c>
      <c r="O41" s="113"/>
      <c r="P41" s="41" t="s">
        <v>64</v>
      </c>
      <c r="Q41" s="18"/>
      <c r="R41" s="18">
        <v>1</v>
      </c>
      <c r="S41" s="18"/>
      <c r="T41" s="15">
        <f t="shared" si="6"/>
        <v>1</v>
      </c>
      <c r="U41" s="18"/>
      <c r="V41" s="18">
        <v>1</v>
      </c>
      <c r="W41" s="18">
        <v>4</v>
      </c>
      <c r="X41" s="15">
        <f t="shared" si="3"/>
        <v>5</v>
      </c>
      <c r="Y41" s="16">
        <f t="shared" si="31"/>
        <v>0</v>
      </c>
      <c r="Z41" s="16">
        <f t="shared" si="31"/>
        <v>2</v>
      </c>
      <c r="AA41" s="17">
        <f t="shared" si="31"/>
        <v>4</v>
      </c>
    </row>
    <row r="42" spans="1:27" ht="12.75" customHeight="1" thickBot="1">
      <c r="A42" s="113"/>
      <c r="B42" s="39" t="s">
        <v>25</v>
      </c>
      <c r="C42" s="40">
        <f>C41+C40+C39+C35+C38+C37+C36</f>
        <v>18</v>
      </c>
      <c r="D42" s="40">
        <f aca="true" t="shared" si="32" ref="D42:M42">D41+D40+D39+D35+D38+D37+D36</f>
        <v>22</v>
      </c>
      <c r="E42" s="40">
        <f t="shared" si="32"/>
        <v>30</v>
      </c>
      <c r="F42" s="15">
        <f t="shared" si="8"/>
        <v>70</v>
      </c>
      <c r="G42" s="40">
        <f t="shared" si="32"/>
        <v>4</v>
      </c>
      <c r="H42" s="40">
        <f t="shared" si="32"/>
        <v>15</v>
      </c>
      <c r="I42" s="40">
        <f t="shared" si="32"/>
        <v>51</v>
      </c>
      <c r="J42" s="15">
        <f t="shared" si="5"/>
        <v>70</v>
      </c>
      <c r="K42" s="40">
        <f t="shared" si="32"/>
        <v>22</v>
      </c>
      <c r="L42" s="40">
        <f t="shared" si="32"/>
        <v>37</v>
      </c>
      <c r="M42" s="40">
        <f t="shared" si="32"/>
        <v>81</v>
      </c>
      <c r="O42" s="113"/>
      <c r="P42" s="39" t="s">
        <v>25</v>
      </c>
      <c r="Q42" s="40">
        <f aca="true" t="shared" si="33" ref="Q42:AA42">Q41+Q40+Q39+Q35+Q38+Q37+Q36</f>
        <v>4</v>
      </c>
      <c r="R42" s="40">
        <f t="shared" si="33"/>
        <v>3</v>
      </c>
      <c r="S42" s="40">
        <f t="shared" si="33"/>
        <v>0</v>
      </c>
      <c r="T42" s="15">
        <f t="shared" si="6"/>
        <v>7</v>
      </c>
      <c r="U42" s="40">
        <f t="shared" si="33"/>
        <v>12</v>
      </c>
      <c r="V42" s="40">
        <f t="shared" si="33"/>
        <v>11</v>
      </c>
      <c r="W42" s="40">
        <f t="shared" si="33"/>
        <v>12</v>
      </c>
      <c r="X42" s="15">
        <f t="shared" si="3"/>
        <v>35</v>
      </c>
      <c r="Y42" s="40">
        <f t="shared" si="33"/>
        <v>16</v>
      </c>
      <c r="Z42" s="40">
        <f t="shared" si="33"/>
        <v>14</v>
      </c>
      <c r="AA42" s="40">
        <f t="shared" si="33"/>
        <v>12</v>
      </c>
    </row>
    <row r="43" spans="1:27" ht="12.75" customHeight="1" thickBot="1">
      <c r="A43" s="113" t="s">
        <v>4</v>
      </c>
      <c r="B43" s="41" t="s">
        <v>65</v>
      </c>
      <c r="C43" s="14">
        <v>4</v>
      </c>
      <c r="D43" s="15">
        <v>3</v>
      </c>
      <c r="E43" s="15">
        <v>3</v>
      </c>
      <c r="F43" s="15">
        <f t="shared" si="8"/>
        <v>10</v>
      </c>
      <c r="G43" s="15">
        <v>4</v>
      </c>
      <c r="H43" s="15"/>
      <c r="I43" s="15">
        <v>6</v>
      </c>
      <c r="J43" s="15">
        <f t="shared" si="5"/>
        <v>10</v>
      </c>
      <c r="K43" s="16">
        <f aca="true" t="shared" si="34" ref="K43:M48">G43+C43</f>
        <v>8</v>
      </c>
      <c r="L43" s="16">
        <f t="shared" si="34"/>
        <v>3</v>
      </c>
      <c r="M43" s="17">
        <f t="shared" si="34"/>
        <v>9</v>
      </c>
      <c r="O43" s="113" t="s">
        <v>4</v>
      </c>
      <c r="P43" s="41" t="s">
        <v>65</v>
      </c>
      <c r="Q43" s="14"/>
      <c r="R43" s="15">
        <v>1</v>
      </c>
      <c r="S43" s="15"/>
      <c r="T43" s="15">
        <f t="shared" si="6"/>
        <v>1</v>
      </c>
      <c r="U43" s="15">
        <v>4</v>
      </c>
      <c r="V43" s="15"/>
      <c r="W43" s="15">
        <v>1</v>
      </c>
      <c r="X43" s="15">
        <f t="shared" si="3"/>
        <v>5</v>
      </c>
      <c r="Y43" s="16">
        <f aca="true" t="shared" si="35" ref="Y43:AA48">U43+Q43</f>
        <v>4</v>
      </c>
      <c r="Z43" s="16">
        <f t="shared" si="35"/>
        <v>1</v>
      </c>
      <c r="AA43" s="17">
        <f t="shared" si="35"/>
        <v>1</v>
      </c>
    </row>
    <row r="44" spans="1:27" ht="12.75" customHeight="1" thickBot="1">
      <c r="A44" s="113"/>
      <c r="B44" s="41" t="s">
        <v>66</v>
      </c>
      <c r="C44" s="18">
        <v>2</v>
      </c>
      <c r="D44" s="18">
        <v>5</v>
      </c>
      <c r="E44" s="18">
        <v>3</v>
      </c>
      <c r="F44" s="15">
        <f t="shared" si="8"/>
        <v>10</v>
      </c>
      <c r="G44" s="18">
        <v>1</v>
      </c>
      <c r="H44" s="18">
        <v>1</v>
      </c>
      <c r="I44" s="18">
        <v>8</v>
      </c>
      <c r="J44" s="15">
        <f t="shared" si="5"/>
        <v>10</v>
      </c>
      <c r="K44" s="16">
        <f t="shared" si="34"/>
        <v>3</v>
      </c>
      <c r="L44" s="16">
        <f t="shared" si="34"/>
        <v>6</v>
      </c>
      <c r="M44" s="17">
        <f t="shared" si="34"/>
        <v>11</v>
      </c>
      <c r="O44" s="113"/>
      <c r="P44" s="41" t="s">
        <v>66</v>
      </c>
      <c r="Q44" s="18"/>
      <c r="R44" s="18">
        <v>1</v>
      </c>
      <c r="S44" s="18"/>
      <c r="T44" s="15">
        <f t="shared" si="6"/>
        <v>1</v>
      </c>
      <c r="U44" s="18">
        <v>2</v>
      </c>
      <c r="V44" s="18">
        <v>2</v>
      </c>
      <c r="W44" s="18">
        <v>1</v>
      </c>
      <c r="X44" s="15">
        <f t="shared" si="3"/>
        <v>5</v>
      </c>
      <c r="Y44" s="16">
        <f t="shared" si="35"/>
        <v>2</v>
      </c>
      <c r="Z44" s="16">
        <f t="shared" si="35"/>
        <v>3</v>
      </c>
      <c r="AA44" s="17">
        <f t="shared" si="35"/>
        <v>1</v>
      </c>
    </row>
    <row r="45" spans="1:27" ht="12.75" customHeight="1" thickBot="1">
      <c r="A45" s="113"/>
      <c r="B45" s="41" t="s">
        <v>67</v>
      </c>
      <c r="C45" s="18">
        <v>2</v>
      </c>
      <c r="D45" s="18">
        <v>4</v>
      </c>
      <c r="E45" s="18">
        <v>4</v>
      </c>
      <c r="F45" s="15">
        <f t="shared" si="8"/>
        <v>10</v>
      </c>
      <c r="G45" s="18"/>
      <c r="H45" s="18">
        <v>2</v>
      </c>
      <c r="I45" s="18">
        <v>8</v>
      </c>
      <c r="J45" s="15">
        <f t="shared" si="5"/>
        <v>10</v>
      </c>
      <c r="K45" s="16">
        <f t="shared" si="34"/>
        <v>2</v>
      </c>
      <c r="L45" s="16">
        <f t="shared" si="34"/>
        <v>6</v>
      </c>
      <c r="M45" s="17">
        <f t="shared" si="34"/>
        <v>12</v>
      </c>
      <c r="O45" s="113"/>
      <c r="P45" s="41" t="s">
        <v>67</v>
      </c>
      <c r="Q45" s="18"/>
      <c r="R45" s="18"/>
      <c r="S45" s="18">
        <v>1</v>
      </c>
      <c r="T45" s="15">
        <f t="shared" si="6"/>
        <v>1</v>
      </c>
      <c r="U45" s="18">
        <v>4</v>
      </c>
      <c r="V45" s="18"/>
      <c r="W45" s="18">
        <v>1</v>
      </c>
      <c r="X45" s="15">
        <f t="shared" si="3"/>
        <v>5</v>
      </c>
      <c r="Y45" s="16">
        <f t="shared" si="35"/>
        <v>4</v>
      </c>
      <c r="Z45" s="16">
        <f t="shared" si="35"/>
        <v>0</v>
      </c>
      <c r="AA45" s="17">
        <f t="shared" si="35"/>
        <v>2</v>
      </c>
    </row>
    <row r="46" spans="1:27" ht="12.75" customHeight="1" thickBot="1">
      <c r="A46" s="113"/>
      <c r="B46" s="41" t="s">
        <v>68</v>
      </c>
      <c r="C46" s="18">
        <v>2</v>
      </c>
      <c r="D46" s="18">
        <v>4</v>
      </c>
      <c r="E46" s="18">
        <v>4</v>
      </c>
      <c r="F46" s="15">
        <f t="shared" si="8"/>
        <v>10</v>
      </c>
      <c r="G46" s="18"/>
      <c r="H46" s="18">
        <v>3</v>
      </c>
      <c r="I46" s="18">
        <v>7</v>
      </c>
      <c r="J46" s="15">
        <f t="shared" si="5"/>
        <v>10</v>
      </c>
      <c r="K46" s="16">
        <f t="shared" si="34"/>
        <v>2</v>
      </c>
      <c r="L46" s="16">
        <f t="shared" si="34"/>
        <v>7</v>
      </c>
      <c r="M46" s="17">
        <f t="shared" si="34"/>
        <v>11</v>
      </c>
      <c r="O46" s="113"/>
      <c r="P46" s="41" t="s">
        <v>68</v>
      </c>
      <c r="Q46" s="18"/>
      <c r="R46" s="18">
        <v>1</v>
      </c>
      <c r="S46" s="18"/>
      <c r="T46" s="15">
        <f t="shared" si="6"/>
        <v>1</v>
      </c>
      <c r="U46" s="18"/>
      <c r="V46" s="18"/>
      <c r="W46" s="18">
        <v>5</v>
      </c>
      <c r="X46" s="15">
        <f t="shared" si="3"/>
        <v>5</v>
      </c>
      <c r="Y46" s="16">
        <f t="shared" si="35"/>
        <v>0</v>
      </c>
      <c r="Z46" s="16">
        <f t="shared" si="35"/>
        <v>1</v>
      </c>
      <c r="AA46" s="17">
        <f t="shared" si="35"/>
        <v>5</v>
      </c>
    </row>
    <row r="47" spans="1:27" ht="12.75" customHeight="1" thickBot="1">
      <c r="A47" s="113"/>
      <c r="B47" s="41" t="s">
        <v>69</v>
      </c>
      <c r="C47" s="18"/>
      <c r="D47" s="18">
        <v>4</v>
      </c>
      <c r="E47" s="18">
        <v>6</v>
      </c>
      <c r="F47" s="15">
        <f t="shared" si="8"/>
        <v>10</v>
      </c>
      <c r="G47" s="18"/>
      <c r="H47" s="18">
        <v>3</v>
      </c>
      <c r="I47" s="18">
        <v>7</v>
      </c>
      <c r="J47" s="15">
        <f t="shared" si="5"/>
        <v>10</v>
      </c>
      <c r="K47" s="16">
        <f t="shared" si="34"/>
        <v>0</v>
      </c>
      <c r="L47" s="16">
        <f t="shared" si="34"/>
        <v>7</v>
      </c>
      <c r="M47" s="17">
        <f t="shared" si="34"/>
        <v>13</v>
      </c>
      <c r="O47" s="113"/>
      <c r="P47" s="41" t="s">
        <v>69</v>
      </c>
      <c r="Q47" s="18"/>
      <c r="R47" s="18">
        <v>1</v>
      </c>
      <c r="S47" s="18"/>
      <c r="T47" s="15">
        <f t="shared" si="6"/>
        <v>1</v>
      </c>
      <c r="U47" s="18"/>
      <c r="V47" s="18">
        <v>4</v>
      </c>
      <c r="W47" s="18">
        <v>1</v>
      </c>
      <c r="X47" s="15">
        <f t="shared" si="3"/>
        <v>5</v>
      </c>
      <c r="Y47" s="16">
        <f t="shared" si="35"/>
        <v>0</v>
      </c>
      <c r="Z47" s="16">
        <f t="shared" si="35"/>
        <v>5</v>
      </c>
      <c r="AA47" s="17">
        <f t="shared" si="35"/>
        <v>1</v>
      </c>
    </row>
    <row r="48" spans="1:27" ht="12.75" customHeight="1" thickBot="1">
      <c r="A48" s="113"/>
      <c r="B48" s="45" t="s">
        <v>70</v>
      </c>
      <c r="C48" s="18">
        <v>1</v>
      </c>
      <c r="D48" s="18">
        <v>1</v>
      </c>
      <c r="E48" s="18">
        <v>8</v>
      </c>
      <c r="F48" s="15">
        <f t="shared" si="8"/>
        <v>10</v>
      </c>
      <c r="G48" s="18"/>
      <c r="H48" s="18">
        <v>1</v>
      </c>
      <c r="I48" s="18">
        <v>9</v>
      </c>
      <c r="J48" s="15">
        <f t="shared" si="5"/>
        <v>10</v>
      </c>
      <c r="K48" s="16">
        <f t="shared" si="34"/>
        <v>1</v>
      </c>
      <c r="L48" s="16">
        <f t="shared" si="34"/>
        <v>2</v>
      </c>
      <c r="M48" s="17">
        <f t="shared" si="34"/>
        <v>17</v>
      </c>
      <c r="O48" s="113"/>
      <c r="P48" s="45" t="s">
        <v>70</v>
      </c>
      <c r="Q48" s="18"/>
      <c r="R48" s="18"/>
      <c r="S48" s="18">
        <v>1</v>
      </c>
      <c r="T48" s="15">
        <f t="shared" si="6"/>
        <v>1</v>
      </c>
      <c r="U48" s="18"/>
      <c r="V48" s="18"/>
      <c r="W48" s="18">
        <v>5</v>
      </c>
      <c r="X48" s="15">
        <f t="shared" si="3"/>
        <v>5</v>
      </c>
      <c r="Y48" s="16">
        <f t="shared" si="35"/>
        <v>0</v>
      </c>
      <c r="Z48" s="16">
        <f t="shared" si="35"/>
        <v>0</v>
      </c>
      <c r="AA48" s="17">
        <f t="shared" si="35"/>
        <v>6</v>
      </c>
    </row>
    <row r="49" spans="1:27" ht="15" customHeight="1" thickBot="1">
      <c r="A49" s="113"/>
      <c r="B49" s="39" t="s">
        <v>26</v>
      </c>
      <c r="C49" s="40">
        <f>C48+C47+C44+C43+C46+C45</f>
        <v>11</v>
      </c>
      <c r="D49" s="40">
        <f aca="true" t="shared" si="36" ref="D49:M49">D48+D47+D44+D43+D46+D45</f>
        <v>21</v>
      </c>
      <c r="E49" s="40">
        <f t="shared" si="36"/>
        <v>28</v>
      </c>
      <c r="F49" s="15">
        <f t="shared" si="8"/>
        <v>60</v>
      </c>
      <c r="G49" s="40">
        <f t="shared" si="36"/>
        <v>5</v>
      </c>
      <c r="H49" s="40">
        <f t="shared" si="36"/>
        <v>10</v>
      </c>
      <c r="I49" s="40">
        <f t="shared" si="36"/>
        <v>45</v>
      </c>
      <c r="J49" s="15">
        <f t="shared" si="5"/>
        <v>60</v>
      </c>
      <c r="K49" s="40">
        <f t="shared" si="36"/>
        <v>16</v>
      </c>
      <c r="L49" s="40">
        <f t="shared" si="36"/>
        <v>31</v>
      </c>
      <c r="M49" s="40">
        <f t="shared" si="36"/>
        <v>73</v>
      </c>
      <c r="O49" s="113"/>
      <c r="P49" s="39" t="s">
        <v>26</v>
      </c>
      <c r="Q49" s="40">
        <f aca="true" t="shared" si="37" ref="Q49:AA49">Q48+Q47+Q44+Q43+Q46+Q45</f>
        <v>0</v>
      </c>
      <c r="R49" s="40">
        <f t="shared" si="37"/>
        <v>4</v>
      </c>
      <c r="S49" s="40">
        <f t="shared" si="37"/>
        <v>2</v>
      </c>
      <c r="T49" s="15">
        <f t="shared" si="6"/>
        <v>6</v>
      </c>
      <c r="U49" s="40">
        <f t="shared" si="37"/>
        <v>10</v>
      </c>
      <c r="V49" s="40">
        <f t="shared" si="37"/>
        <v>6</v>
      </c>
      <c r="W49" s="40">
        <f t="shared" si="37"/>
        <v>14</v>
      </c>
      <c r="X49" s="15">
        <f t="shared" si="3"/>
        <v>30</v>
      </c>
      <c r="Y49" s="40">
        <f t="shared" si="37"/>
        <v>10</v>
      </c>
      <c r="Z49" s="40">
        <f t="shared" si="37"/>
        <v>10</v>
      </c>
      <c r="AA49" s="40">
        <f t="shared" si="37"/>
        <v>16</v>
      </c>
    </row>
    <row r="50" spans="1:27" ht="13.5" thickBot="1">
      <c r="A50" s="114" t="s">
        <v>27</v>
      </c>
      <c r="B50" s="115"/>
      <c r="C50" s="19">
        <f>C49+C42+C21+C28+C34+C13</f>
        <v>53</v>
      </c>
      <c r="D50" s="19">
        <f>D49+D42+D21+D28+D34+D13</f>
        <v>147</v>
      </c>
      <c r="E50" s="19">
        <f>E49+E42+E21+E28+E34+E13</f>
        <v>150</v>
      </c>
      <c r="F50" s="15">
        <f t="shared" si="8"/>
        <v>350</v>
      </c>
      <c r="G50" s="19">
        <f>G49+G42+G21+G28+G34+G13</f>
        <v>24</v>
      </c>
      <c r="H50" s="19">
        <f>H49+H42+H21+H28+H34+H13</f>
        <v>107</v>
      </c>
      <c r="I50" s="19">
        <f>I49+I42+I21+I28+I34+I13</f>
        <v>219</v>
      </c>
      <c r="J50" s="15">
        <f t="shared" si="5"/>
        <v>350</v>
      </c>
      <c r="K50" s="19">
        <f>K49+K42+K21+K28+K34+K13</f>
        <v>77</v>
      </c>
      <c r="L50" s="19">
        <f>L49+L42+L21+L28+L34+L13</f>
        <v>254</v>
      </c>
      <c r="M50" s="19">
        <f>M49+M42+M21+M28+M34+M13</f>
        <v>369</v>
      </c>
      <c r="O50" s="114" t="s">
        <v>27</v>
      </c>
      <c r="P50" s="115"/>
      <c r="Q50" s="19">
        <f>Q49+Q42+Q21+Q28+Q34+Q13</f>
        <v>11</v>
      </c>
      <c r="R50" s="19">
        <f>R49+R42+R21+R28+R34+R13</f>
        <v>20</v>
      </c>
      <c r="S50" s="19">
        <f>S49+S42+S21+S28+S34+S13</f>
        <v>4</v>
      </c>
      <c r="T50" s="15">
        <f t="shared" si="6"/>
        <v>35</v>
      </c>
      <c r="U50" s="19">
        <f>U49+U42+U21+U28+U34+U13</f>
        <v>67</v>
      </c>
      <c r="V50" s="19">
        <f>V49+V42+V21+V28+V34+V13</f>
        <v>59</v>
      </c>
      <c r="W50" s="19">
        <f>W49+W42+W21+W28+W34+W13</f>
        <v>49</v>
      </c>
      <c r="X50" s="15">
        <f t="shared" si="3"/>
        <v>175</v>
      </c>
      <c r="Y50" s="19">
        <f>Y49+Y42+Y21+Y28+Y34+Y13</f>
        <v>78</v>
      </c>
      <c r="Z50" s="19">
        <f>Z49+Z42+Z21+Z28+Z34+Z13</f>
        <v>79</v>
      </c>
      <c r="AA50" s="19">
        <f>AA49+AA42+AA21+AA28+AA34+AA13</f>
        <v>53</v>
      </c>
    </row>
    <row r="51" spans="1:27" ht="16.5" thickBot="1">
      <c r="A51" s="109" t="s">
        <v>28</v>
      </c>
      <c r="B51" s="110"/>
      <c r="C51" s="20"/>
      <c r="D51" s="20"/>
      <c r="E51" s="20"/>
      <c r="F51" s="15"/>
      <c r="G51" s="20"/>
      <c r="H51" s="20"/>
      <c r="I51" s="20"/>
      <c r="J51" s="15"/>
      <c r="K51" s="19"/>
      <c r="L51" s="19"/>
      <c r="M51" s="19"/>
      <c r="O51" s="109" t="s">
        <v>28</v>
      </c>
      <c r="P51" s="110"/>
      <c r="Q51" s="20"/>
      <c r="R51" s="20"/>
      <c r="S51" s="20"/>
      <c r="T51" s="15"/>
      <c r="U51" s="20"/>
      <c r="V51" s="20"/>
      <c r="W51" s="20"/>
      <c r="X51" s="15"/>
      <c r="Y51" s="19"/>
      <c r="Z51" s="19"/>
      <c r="AA51" s="19"/>
    </row>
    <row r="52" spans="1:27" ht="16.5" thickBot="1">
      <c r="A52" s="21"/>
      <c r="B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O52" s="21"/>
      <c r="P52" s="22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16.5" thickBot="1">
      <c r="A53" s="111" t="s">
        <v>29</v>
      </c>
      <c r="B53" s="112"/>
      <c r="C53" s="108"/>
      <c r="D53" s="108"/>
      <c r="E53" s="108"/>
      <c r="F53" s="23"/>
      <c r="G53" s="108"/>
      <c r="H53" s="108"/>
      <c r="I53" s="108"/>
      <c r="J53" s="23"/>
      <c r="K53" s="108"/>
      <c r="L53" s="108"/>
      <c r="M53" s="108"/>
      <c r="O53" s="111" t="s">
        <v>29</v>
      </c>
      <c r="P53" s="112"/>
      <c r="Q53" s="108"/>
      <c r="R53" s="108"/>
      <c r="S53" s="108"/>
      <c r="T53" s="23"/>
      <c r="U53" s="108"/>
      <c r="V53" s="108"/>
      <c r="W53" s="108"/>
      <c r="X53" s="23"/>
      <c r="Y53" s="108"/>
      <c r="Z53" s="108"/>
      <c r="AA53" s="108"/>
    </row>
    <row r="59" ht="13.5" customHeight="1">
      <c r="F59" s="37"/>
    </row>
    <row r="60" ht="13.5" customHeight="1">
      <c r="F60" s="37"/>
    </row>
    <row r="61" ht="13.5" customHeight="1">
      <c r="F61" s="37"/>
    </row>
    <row r="62" ht="13.5" customHeight="1">
      <c r="F62" s="37"/>
    </row>
    <row r="63" ht="13.5" customHeight="1">
      <c r="F63" s="37"/>
    </row>
    <row r="64" ht="13.5" customHeight="1">
      <c r="F64" s="37"/>
    </row>
    <row r="65" ht="13.5" customHeight="1">
      <c r="F65" s="37"/>
    </row>
    <row r="66" ht="12.75">
      <c r="F66" s="12"/>
    </row>
  </sheetData>
  <sheetProtection/>
  <mergeCells count="34">
    <mergeCell ref="P4:P5"/>
    <mergeCell ref="A14:A21"/>
    <mergeCell ref="Q4:S4"/>
    <mergeCell ref="U4:W4"/>
    <mergeCell ref="Y4:AA4"/>
    <mergeCell ref="A6:A13"/>
    <mergeCell ref="O6:O13"/>
    <mergeCell ref="A4:A5"/>
    <mergeCell ref="B4:B5"/>
    <mergeCell ref="C4:E4"/>
    <mergeCell ref="K4:M4"/>
    <mergeCell ref="O4:O5"/>
    <mergeCell ref="A29:A34"/>
    <mergeCell ref="O29:O34"/>
    <mergeCell ref="A22:A28"/>
    <mergeCell ref="O22:O28"/>
    <mergeCell ref="G4:I4"/>
    <mergeCell ref="O14:O21"/>
    <mergeCell ref="A35:A42"/>
    <mergeCell ref="O35:O42"/>
    <mergeCell ref="A43:A49"/>
    <mergeCell ref="O43:O49"/>
    <mergeCell ref="Q53:S53"/>
    <mergeCell ref="A50:B50"/>
    <mergeCell ref="O50:P50"/>
    <mergeCell ref="U53:W53"/>
    <mergeCell ref="Y53:AA53"/>
    <mergeCell ref="A51:B51"/>
    <mergeCell ref="O51:P51"/>
    <mergeCell ref="A53:B53"/>
    <mergeCell ref="C53:E53"/>
    <mergeCell ref="G53:I53"/>
    <mergeCell ref="K53:M53"/>
    <mergeCell ref="O53:P5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34">
      <selection activeCell="C51" sqref="C51:M51"/>
    </sheetView>
  </sheetViews>
  <sheetFormatPr defaultColWidth="9.140625" defaultRowHeight="15"/>
  <cols>
    <col min="1" max="1" width="9.140625" style="24" customWidth="1"/>
    <col min="2" max="2" width="39.140625" style="24" customWidth="1"/>
    <col min="3" max="13" width="4.28125" style="24" customWidth="1"/>
    <col min="14" max="14" width="4.140625" style="24" customWidth="1"/>
    <col min="15" max="15" width="8.00390625" style="24" customWidth="1"/>
    <col min="16" max="16" width="38.7109375" style="24" customWidth="1"/>
    <col min="17" max="27" width="4.28125" style="24" customWidth="1"/>
    <col min="28" max="31" width="5.7109375" style="24" customWidth="1"/>
    <col min="32" max="32" width="2.421875" style="24" customWidth="1"/>
    <col min="33" max="34" width="5.7109375" style="24" customWidth="1"/>
    <col min="35" max="16384" width="9.140625" style="24" customWidth="1"/>
  </cols>
  <sheetData>
    <row r="1" spans="2:30" ht="25.5" customHeight="1">
      <c r="B1" s="2" t="s">
        <v>30</v>
      </c>
      <c r="D1" s="3" t="s">
        <v>6</v>
      </c>
      <c r="E1" s="3"/>
      <c r="F1" s="3"/>
      <c r="G1" s="3"/>
      <c r="H1" s="3" t="s">
        <v>7</v>
      </c>
      <c r="I1" s="3"/>
      <c r="J1" s="3"/>
      <c r="K1" s="3" t="s">
        <v>8</v>
      </c>
      <c r="L1" s="3"/>
      <c r="Q1" s="2" t="s">
        <v>30</v>
      </c>
      <c r="U1" s="3" t="s">
        <v>6</v>
      </c>
      <c r="V1" s="3"/>
      <c r="W1" s="3"/>
      <c r="X1" s="3" t="s">
        <v>7</v>
      </c>
      <c r="Y1" s="3"/>
      <c r="Z1" s="3" t="s">
        <v>9</v>
      </c>
      <c r="AB1" s="25"/>
      <c r="AC1" s="25"/>
      <c r="AD1" s="25"/>
    </row>
    <row r="2" spans="2:30" ht="25.5" customHeight="1">
      <c r="B2" s="38" t="s">
        <v>32</v>
      </c>
      <c r="C2" s="4" t="s">
        <v>10</v>
      </c>
      <c r="D2" s="26"/>
      <c r="E2" s="4">
        <v>12</v>
      </c>
      <c r="F2" s="4"/>
      <c r="G2" s="4" t="s">
        <v>11</v>
      </c>
      <c r="H2" s="26"/>
      <c r="I2" s="4">
        <v>6</v>
      </c>
      <c r="J2" s="26"/>
      <c r="K2" s="6" t="s">
        <v>12</v>
      </c>
      <c r="L2" s="26"/>
      <c r="M2" s="6">
        <v>18</v>
      </c>
      <c r="P2" s="38" t="s">
        <v>32</v>
      </c>
      <c r="Q2" s="4" t="s">
        <v>10</v>
      </c>
      <c r="S2" s="4">
        <v>1</v>
      </c>
      <c r="U2" s="4" t="s">
        <v>11</v>
      </c>
      <c r="W2" s="4">
        <v>1</v>
      </c>
      <c r="X2" s="26"/>
      <c r="Y2" s="6" t="s">
        <v>12</v>
      </c>
      <c r="Z2" s="26"/>
      <c r="AA2" s="4">
        <v>2</v>
      </c>
      <c r="AB2" s="25"/>
      <c r="AC2" s="25"/>
      <c r="AD2" s="25"/>
    </row>
    <row r="3" spans="1:30" ht="15" customHeight="1" thickBot="1">
      <c r="A3" s="7" t="s">
        <v>13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7" t="s">
        <v>13</v>
      </c>
      <c r="P3" s="8" t="s">
        <v>14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25"/>
      <c r="AC3" s="25"/>
      <c r="AD3" s="25"/>
    </row>
    <row r="4" spans="1:30" ht="15" customHeight="1" thickBot="1">
      <c r="A4" s="118" t="s">
        <v>15</v>
      </c>
      <c r="B4" s="121" t="s">
        <v>16</v>
      </c>
      <c r="C4" s="116" t="s">
        <v>10</v>
      </c>
      <c r="D4" s="116"/>
      <c r="E4" s="116"/>
      <c r="F4" s="10"/>
      <c r="G4" s="116" t="s">
        <v>11</v>
      </c>
      <c r="H4" s="116"/>
      <c r="I4" s="116"/>
      <c r="J4" s="10"/>
      <c r="K4" s="116" t="s">
        <v>12</v>
      </c>
      <c r="L4" s="116"/>
      <c r="M4" s="117"/>
      <c r="O4" s="118" t="s">
        <v>15</v>
      </c>
      <c r="P4" s="121" t="s">
        <v>16</v>
      </c>
      <c r="Q4" s="116" t="s">
        <v>10</v>
      </c>
      <c r="R4" s="116"/>
      <c r="S4" s="116"/>
      <c r="T4" s="10"/>
      <c r="U4" s="116" t="s">
        <v>11</v>
      </c>
      <c r="V4" s="116"/>
      <c r="W4" s="116"/>
      <c r="X4" s="27"/>
      <c r="Y4" s="123" t="s">
        <v>12</v>
      </c>
      <c r="Z4" s="123"/>
      <c r="AA4" s="123"/>
      <c r="AB4" s="25"/>
      <c r="AC4" s="25"/>
      <c r="AD4" s="25"/>
    </row>
    <row r="5" spans="1:30" ht="15" customHeight="1" thickBot="1">
      <c r="A5" s="119"/>
      <c r="B5" s="122"/>
      <c r="C5" s="11" t="s">
        <v>17</v>
      </c>
      <c r="D5" s="11" t="s">
        <v>18</v>
      </c>
      <c r="E5" s="11" t="s">
        <v>19</v>
      </c>
      <c r="F5" s="11"/>
      <c r="G5" s="11" t="s">
        <v>17</v>
      </c>
      <c r="H5" s="11" t="s">
        <v>18</v>
      </c>
      <c r="I5" s="11" t="s">
        <v>19</v>
      </c>
      <c r="J5" s="11"/>
      <c r="K5" s="11" t="s">
        <v>17</v>
      </c>
      <c r="L5" s="11" t="s">
        <v>18</v>
      </c>
      <c r="M5" s="13" t="s">
        <v>19</v>
      </c>
      <c r="O5" s="119"/>
      <c r="P5" s="122"/>
      <c r="Q5" s="11" t="s">
        <v>17</v>
      </c>
      <c r="R5" s="11" t="s">
        <v>18</v>
      </c>
      <c r="S5" s="11" t="s">
        <v>19</v>
      </c>
      <c r="T5" s="11"/>
      <c r="U5" s="11" t="s">
        <v>17</v>
      </c>
      <c r="V5" s="11" t="s">
        <v>18</v>
      </c>
      <c r="W5" s="11" t="s">
        <v>19</v>
      </c>
      <c r="X5" s="29"/>
      <c r="Y5" s="28" t="s">
        <v>17</v>
      </c>
      <c r="Z5" s="28" t="s">
        <v>18</v>
      </c>
      <c r="AA5" s="28" t="s">
        <v>19</v>
      </c>
      <c r="AB5" s="25"/>
      <c r="AC5" s="25"/>
      <c r="AD5" s="25"/>
    </row>
    <row r="6" spans="1:30" ht="12.75" customHeight="1" thickBot="1" thickTop="1">
      <c r="A6" s="120" t="s">
        <v>0</v>
      </c>
      <c r="B6" s="35" t="s">
        <v>33</v>
      </c>
      <c r="C6" s="30">
        <v>1</v>
      </c>
      <c r="D6" s="15">
        <v>6</v>
      </c>
      <c r="E6" s="15">
        <v>5</v>
      </c>
      <c r="F6" s="15">
        <f>E6+D6+C6</f>
        <v>12</v>
      </c>
      <c r="G6" s="15">
        <v>2</v>
      </c>
      <c r="H6" s="15">
        <v>4</v>
      </c>
      <c r="I6" s="15"/>
      <c r="J6" s="15">
        <f>I6+H6+G6</f>
        <v>6</v>
      </c>
      <c r="K6" s="16">
        <f aca="true" t="shared" si="0" ref="K6:M12">G6+C6</f>
        <v>3</v>
      </c>
      <c r="L6" s="16">
        <f t="shared" si="0"/>
        <v>10</v>
      </c>
      <c r="M6" s="17">
        <f t="shared" si="0"/>
        <v>5</v>
      </c>
      <c r="O6" s="120" t="s">
        <v>0</v>
      </c>
      <c r="P6" s="35" t="s">
        <v>33</v>
      </c>
      <c r="Q6" s="30"/>
      <c r="R6" s="15">
        <v>1</v>
      </c>
      <c r="S6" s="15"/>
      <c r="T6" s="15">
        <f>S6+R6+Q6</f>
        <v>1</v>
      </c>
      <c r="U6" s="15">
        <v>1</v>
      </c>
      <c r="V6" s="15"/>
      <c r="W6" s="15"/>
      <c r="X6" s="31">
        <f>W6+V6+U6</f>
        <v>1</v>
      </c>
      <c r="Y6" s="32">
        <f aca="true" t="shared" si="1" ref="Y6:AA12">U6+Q6</f>
        <v>1</v>
      </c>
      <c r="Z6" s="32">
        <f t="shared" si="1"/>
        <v>1</v>
      </c>
      <c r="AA6" s="32">
        <f t="shared" si="1"/>
        <v>0</v>
      </c>
      <c r="AB6" s="25"/>
      <c r="AC6" s="25"/>
      <c r="AD6" s="25"/>
    </row>
    <row r="7" spans="1:30" ht="12.75" customHeight="1" thickBot="1">
      <c r="A7" s="113"/>
      <c r="B7" s="36" t="s">
        <v>34</v>
      </c>
      <c r="C7" s="18"/>
      <c r="D7" s="18">
        <v>5</v>
      </c>
      <c r="E7" s="18">
        <v>7</v>
      </c>
      <c r="F7" s="15">
        <f aca="true" t="shared" si="2" ref="F7:F50">E7+D7+C7</f>
        <v>12</v>
      </c>
      <c r="G7" s="18">
        <v>3</v>
      </c>
      <c r="H7" s="18">
        <v>1</v>
      </c>
      <c r="I7" s="18">
        <v>2</v>
      </c>
      <c r="J7" s="15">
        <f aca="true" t="shared" si="3" ref="J7:J50">I7+H7+G7</f>
        <v>6</v>
      </c>
      <c r="K7" s="16">
        <f t="shared" si="0"/>
        <v>3</v>
      </c>
      <c r="L7" s="16">
        <f t="shared" si="0"/>
        <v>6</v>
      </c>
      <c r="M7" s="17">
        <f t="shared" si="0"/>
        <v>9</v>
      </c>
      <c r="O7" s="113"/>
      <c r="P7" s="36" t="s">
        <v>34</v>
      </c>
      <c r="Q7" s="18"/>
      <c r="R7" s="18">
        <v>1</v>
      </c>
      <c r="S7" s="18"/>
      <c r="T7" s="15">
        <f aca="true" t="shared" si="4" ref="T7:T50">S7+R7+Q7</f>
        <v>1</v>
      </c>
      <c r="U7" s="18">
        <v>1</v>
      </c>
      <c r="V7" s="18"/>
      <c r="W7" s="18"/>
      <c r="X7" s="31">
        <f aca="true" t="shared" si="5" ref="X7:X50">W7+V7+U7</f>
        <v>1</v>
      </c>
      <c r="Y7" s="32">
        <f t="shared" si="1"/>
        <v>1</v>
      </c>
      <c r="Z7" s="32">
        <f t="shared" si="1"/>
        <v>1</v>
      </c>
      <c r="AA7" s="32">
        <f t="shared" si="1"/>
        <v>0</v>
      </c>
      <c r="AB7" s="25"/>
      <c r="AC7" s="25"/>
      <c r="AD7" s="25"/>
    </row>
    <row r="8" spans="1:30" ht="12.75" customHeight="1" thickBot="1">
      <c r="A8" s="113"/>
      <c r="B8" s="36" t="s">
        <v>35</v>
      </c>
      <c r="C8" s="18"/>
      <c r="D8" s="18">
        <v>6</v>
      </c>
      <c r="E8" s="18">
        <v>6</v>
      </c>
      <c r="F8" s="15">
        <f t="shared" si="2"/>
        <v>12</v>
      </c>
      <c r="G8" s="18">
        <v>2</v>
      </c>
      <c r="H8" s="18">
        <v>4</v>
      </c>
      <c r="I8" s="18"/>
      <c r="J8" s="15">
        <f t="shared" si="3"/>
        <v>6</v>
      </c>
      <c r="K8" s="16">
        <f t="shared" si="0"/>
        <v>2</v>
      </c>
      <c r="L8" s="16">
        <f t="shared" si="0"/>
        <v>10</v>
      </c>
      <c r="M8" s="17">
        <f t="shared" si="0"/>
        <v>6</v>
      </c>
      <c r="O8" s="113"/>
      <c r="P8" s="36" t="s">
        <v>35</v>
      </c>
      <c r="Q8" s="18"/>
      <c r="R8" s="18"/>
      <c r="S8" s="18">
        <v>1</v>
      </c>
      <c r="T8" s="15">
        <f t="shared" si="4"/>
        <v>1</v>
      </c>
      <c r="U8" s="18">
        <v>1</v>
      </c>
      <c r="V8" s="18"/>
      <c r="W8" s="18"/>
      <c r="X8" s="31">
        <f t="shared" si="5"/>
        <v>1</v>
      </c>
      <c r="Y8" s="32">
        <f t="shared" si="1"/>
        <v>1</v>
      </c>
      <c r="Z8" s="32">
        <f t="shared" si="1"/>
        <v>0</v>
      </c>
      <c r="AA8" s="32">
        <f t="shared" si="1"/>
        <v>1</v>
      </c>
      <c r="AB8" s="25"/>
      <c r="AC8" s="25"/>
      <c r="AD8" s="25"/>
    </row>
    <row r="9" spans="1:30" ht="12.75" customHeight="1" thickBot="1">
      <c r="A9" s="113"/>
      <c r="B9" s="36" t="s">
        <v>36</v>
      </c>
      <c r="C9" s="18"/>
      <c r="D9" s="18"/>
      <c r="E9" s="18">
        <v>12</v>
      </c>
      <c r="F9" s="15">
        <f t="shared" si="2"/>
        <v>12</v>
      </c>
      <c r="G9" s="18"/>
      <c r="H9" s="18"/>
      <c r="I9" s="18">
        <v>6</v>
      </c>
      <c r="J9" s="15">
        <f t="shared" si="3"/>
        <v>6</v>
      </c>
      <c r="K9" s="16">
        <f t="shared" si="0"/>
        <v>0</v>
      </c>
      <c r="L9" s="16">
        <f t="shared" si="0"/>
        <v>0</v>
      </c>
      <c r="M9" s="17">
        <f t="shared" si="0"/>
        <v>18</v>
      </c>
      <c r="O9" s="113"/>
      <c r="P9" s="36" t="s">
        <v>36</v>
      </c>
      <c r="Q9" s="18"/>
      <c r="R9" s="18"/>
      <c r="S9" s="18">
        <v>1</v>
      </c>
      <c r="T9" s="15">
        <f t="shared" si="4"/>
        <v>1</v>
      </c>
      <c r="U9" s="18"/>
      <c r="V9" s="18"/>
      <c r="W9" s="18">
        <v>1</v>
      </c>
      <c r="X9" s="31">
        <f t="shared" si="5"/>
        <v>1</v>
      </c>
      <c r="Y9" s="32">
        <f t="shared" si="1"/>
        <v>0</v>
      </c>
      <c r="Z9" s="32">
        <f t="shared" si="1"/>
        <v>0</v>
      </c>
      <c r="AA9" s="32">
        <f t="shared" si="1"/>
        <v>2</v>
      </c>
      <c r="AB9" s="25"/>
      <c r="AC9" s="25"/>
      <c r="AD9" s="25"/>
    </row>
    <row r="10" spans="1:30" ht="12.75" customHeight="1" thickBot="1">
      <c r="A10" s="113"/>
      <c r="B10" s="36" t="s">
        <v>37</v>
      </c>
      <c r="C10" s="18"/>
      <c r="D10" s="18">
        <v>1</v>
      </c>
      <c r="E10" s="18">
        <v>11</v>
      </c>
      <c r="F10" s="15">
        <f t="shared" si="2"/>
        <v>12</v>
      </c>
      <c r="G10" s="18"/>
      <c r="H10" s="18">
        <v>1</v>
      </c>
      <c r="I10" s="18">
        <v>5</v>
      </c>
      <c r="J10" s="15">
        <f t="shared" si="3"/>
        <v>6</v>
      </c>
      <c r="K10" s="16">
        <f t="shared" si="0"/>
        <v>0</v>
      </c>
      <c r="L10" s="16">
        <f t="shared" si="0"/>
        <v>2</v>
      </c>
      <c r="M10" s="17">
        <f t="shared" si="0"/>
        <v>16</v>
      </c>
      <c r="O10" s="113"/>
      <c r="P10" s="36" t="s">
        <v>37</v>
      </c>
      <c r="Q10" s="18"/>
      <c r="R10" s="18"/>
      <c r="S10" s="18">
        <v>1</v>
      </c>
      <c r="T10" s="15">
        <f t="shared" si="4"/>
        <v>1</v>
      </c>
      <c r="U10" s="18"/>
      <c r="V10" s="18">
        <v>1</v>
      </c>
      <c r="W10" s="18"/>
      <c r="X10" s="31">
        <f t="shared" si="5"/>
        <v>1</v>
      </c>
      <c r="Y10" s="32">
        <f t="shared" si="1"/>
        <v>0</v>
      </c>
      <c r="Z10" s="32">
        <f t="shared" si="1"/>
        <v>1</v>
      </c>
      <c r="AA10" s="32">
        <f t="shared" si="1"/>
        <v>1</v>
      </c>
      <c r="AB10" s="25"/>
      <c r="AC10" s="25"/>
      <c r="AD10" s="25"/>
    </row>
    <row r="11" spans="1:30" ht="12.75" customHeight="1" thickBot="1">
      <c r="A11" s="113"/>
      <c r="B11" s="36" t="s">
        <v>38</v>
      </c>
      <c r="C11" s="18"/>
      <c r="D11" s="18"/>
      <c r="E11" s="18">
        <v>12</v>
      </c>
      <c r="F11" s="15">
        <f t="shared" si="2"/>
        <v>12</v>
      </c>
      <c r="G11" s="18"/>
      <c r="H11" s="18"/>
      <c r="I11" s="18">
        <v>6</v>
      </c>
      <c r="J11" s="15">
        <f t="shared" si="3"/>
        <v>6</v>
      </c>
      <c r="K11" s="16">
        <f t="shared" si="0"/>
        <v>0</v>
      </c>
      <c r="L11" s="16">
        <f t="shared" si="0"/>
        <v>0</v>
      </c>
      <c r="M11" s="17">
        <f t="shared" si="0"/>
        <v>18</v>
      </c>
      <c r="O11" s="113"/>
      <c r="P11" s="36" t="s">
        <v>38</v>
      </c>
      <c r="Q11" s="18"/>
      <c r="R11" s="18"/>
      <c r="S11" s="18">
        <v>1</v>
      </c>
      <c r="T11" s="15">
        <f t="shared" si="4"/>
        <v>1</v>
      </c>
      <c r="U11" s="18"/>
      <c r="V11" s="18"/>
      <c r="W11" s="18">
        <v>1</v>
      </c>
      <c r="X11" s="31">
        <f t="shared" si="5"/>
        <v>1</v>
      </c>
      <c r="Y11" s="32">
        <f t="shared" si="1"/>
        <v>0</v>
      </c>
      <c r="Z11" s="32">
        <f t="shared" si="1"/>
        <v>0</v>
      </c>
      <c r="AA11" s="32">
        <f t="shared" si="1"/>
        <v>2</v>
      </c>
      <c r="AB11" s="25"/>
      <c r="AC11" s="25"/>
      <c r="AD11" s="25"/>
    </row>
    <row r="12" spans="1:30" ht="12.75" customHeight="1" thickBot="1">
      <c r="A12" s="113"/>
      <c r="B12" s="36" t="s">
        <v>39</v>
      </c>
      <c r="C12" s="18"/>
      <c r="D12" s="18"/>
      <c r="E12" s="18">
        <v>12</v>
      </c>
      <c r="F12" s="15">
        <f t="shared" si="2"/>
        <v>12</v>
      </c>
      <c r="G12" s="18">
        <v>1</v>
      </c>
      <c r="H12" s="18">
        <v>3</v>
      </c>
      <c r="I12" s="18">
        <v>2</v>
      </c>
      <c r="J12" s="15">
        <f t="shared" si="3"/>
        <v>6</v>
      </c>
      <c r="K12" s="16">
        <f t="shared" si="0"/>
        <v>1</v>
      </c>
      <c r="L12" s="16">
        <f t="shared" si="0"/>
        <v>3</v>
      </c>
      <c r="M12" s="17">
        <f t="shared" si="0"/>
        <v>14</v>
      </c>
      <c r="O12" s="113"/>
      <c r="P12" s="36" t="s">
        <v>39</v>
      </c>
      <c r="Q12" s="18"/>
      <c r="R12" s="18"/>
      <c r="S12" s="18">
        <v>1</v>
      </c>
      <c r="T12" s="15">
        <f t="shared" si="4"/>
        <v>1</v>
      </c>
      <c r="U12" s="18">
        <v>1</v>
      </c>
      <c r="V12" s="18"/>
      <c r="W12" s="18"/>
      <c r="X12" s="31">
        <f t="shared" si="5"/>
        <v>1</v>
      </c>
      <c r="Y12" s="32">
        <f t="shared" si="1"/>
        <v>1</v>
      </c>
      <c r="Z12" s="32">
        <f t="shared" si="1"/>
        <v>0</v>
      </c>
      <c r="AA12" s="32">
        <f t="shared" si="1"/>
        <v>1</v>
      </c>
      <c r="AB12" s="25"/>
      <c r="AC12" s="25"/>
      <c r="AD12" s="25"/>
    </row>
    <row r="13" spans="1:30" ht="12.75" customHeight="1" thickBot="1">
      <c r="A13" s="113"/>
      <c r="B13" s="39" t="s">
        <v>20</v>
      </c>
      <c r="C13" s="40">
        <f>C11+C8+C7+C6+C9+C10+C12</f>
        <v>1</v>
      </c>
      <c r="D13" s="40">
        <f aca="true" t="shared" si="6" ref="D13:M13">D11+D8+D7+D6+D9+D10+D12</f>
        <v>18</v>
      </c>
      <c r="E13" s="40">
        <f t="shared" si="6"/>
        <v>65</v>
      </c>
      <c r="F13" s="15">
        <f t="shared" si="2"/>
        <v>84</v>
      </c>
      <c r="G13" s="40">
        <f t="shared" si="6"/>
        <v>8</v>
      </c>
      <c r="H13" s="40">
        <f t="shared" si="6"/>
        <v>13</v>
      </c>
      <c r="I13" s="40">
        <f t="shared" si="6"/>
        <v>21</v>
      </c>
      <c r="J13" s="15">
        <f t="shared" si="3"/>
        <v>42</v>
      </c>
      <c r="K13" s="40">
        <f t="shared" si="6"/>
        <v>9</v>
      </c>
      <c r="L13" s="40">
        <f t="shared" si="6"/>
        <v>31</v>
      </c>
      <c r="M13" s="40">
        <f t="shared" si="6"/>
        <v>86</v>
      </c>
      <c r="O13" s="113"/>
      <c r="P13" s="39" t="s">
        <v>20</v>
      </c>
      <c r="Q13" s="40">
        <f aca="true" t="shared" si="7" ref="Q13:AA13">Q11+Q8+Q7+Q6+Q9+Q10+Q12</f>
        <v>0</v>
      </c>
      <c r="R13" s="40">
        <f t="shared" si="7"/>
        <v>2</v>
      </c>
      <c r="S13" s="40">
        <f t="shared" si="7"/>
        <v>5</v>
      </c>
      <c r="T13" s="15">
        <f t="shared" si="4"/>
        <v>7</v>
      </c>
      <c r="U13" s="40">
        <f t="shared" si="7"/>
        <v>4</v>
      </c>
      <c r="V13" s="40">
        <f t="shared" si="7"/>
        <v>1</v>
      </c>
      <c r="W13" s="40">
        <f t="shared" si="7"/>
        <v>2</v>
      </c>
      <c r="X13" s="31">
        <f t="shared" si="5"/>
        <v>7</v>
      </c>
      <c r="Y13" s="32">
        <f t="shared" si="7"/>
        <v>4</v>
      </c>
      <c r="Z13" s="32">
        <f t="shared" si="7"/>
        <v>3</v>
      </c>
      <c r="AA13" s="32">
        <f t="shared" si="7"/>
        <v>7</v>
      </c>
      <c r="AB13" s="25"/>
      <c r="AC13" s="25"/>
      <c r="AD13" s="25"/>
    </row>
    <row r="14" spans="1:27" ht="12.75" customHeight="1" thickBot="1">
      <c r="A14" s="113" t="s">
        <v>1</v>
      </c>
      <c r="B14" s="42" t="s">
        <v>40</v>
      </c>
      <c r="C14" s="30">
        <v>2</v>
      </c>
      <c r="D14" s="15">
        <v>5</v>
      </c>
      <c r="E14" s="15">
        <v>5</v>
      </c>
      <c r="F14" s="15">
        <f aca="true" t="shared" si="8" ref="F14:F21">E14+D14+C14</f>
        <v>12</v>
      </c>
      <c r="G14" s="15">
        <v>3</v>
      </c>
      <c r="H14" s="15">
        <v>2</v>
      </c>
      <c r="I14" s="15">
        <v>1</v>
      </c>
      <c r="J14" s="15">
        <f aca="true" t="shared" si="9" ref="J14:J21">I14+H14+G14</f>
        <v>6</v>
      </c>
      <c r="K14" s="16">
        <f aca="true" t="shared" si="10" ref="K14:M20">G14+C14</f>
        <v>5</v>
      </c>
      <c r="L14" s="16">
        <f t="shared" si="10"/>
        <v>7</v>
      </c>
      <c r="M14" s="17">
        <f t="shared" si="10"/>
        <v>6</v>
      </c>
      <c r="O14" s="113" t="s">
        <v>1</v>
      </c>
      <c r="P14" s="42" t="s">
        <v>40</v>
      </c>
      <c r="Q14" s="30"/>
      <c r="R14" s="15">
        <v>1</v>
      </c>
      <c r="S14" s="15"/>
      <c r="T14" s="15">
        <f aca="true" t="shared" si="11" ref="T14:T21">S14+R14+Q14</f>
        <v>1</v>
      </c>
      <c r="U14" s="15">
        <v>1</v>
      </c>
      <c r="V14" s="15"/>
      <c r="W14" s="15"/>
      <c r="X14" s="15">
        <f aca="true" t="shared" si="12" ref="X14:X21">W14+V14+U14</f>
        <v>1</v>
      </c>
      <c r="Y14" s="16">
        <f aca="true" t="shared" si="13" ref="Y14:AA20">U14+Q14</f>
        <v>1</v>
      </c>
      <c r="Z14" s="16">
        <f t="shared" si="13"/>
        <v>1</v>
      </c>
      <c r="AA14" s="17">
        <f t="shared" si="13"/>
        <v>0</v>
      </c>
    </row>
    <row r="15" spans="1:27" ht="12.75" customHeight="1" thickBot="1">
      <c r="A15" s="113"/>
      <c r="B15" s="42" t="s">
        <v>41</v>
      </c>
      <c r="C15" s="30">
        <v>3</v>
      </c>
      <c r="D15" s="15">
        <v>5</v>
      </c>
      <c r="E15" s="15">
        <v>4</v>
      </c>
      <c r="F15" s="15">
        <f t="shared" si="8"/>
        <v>12</v>
      </c>
      <c r="G15" s="15">
        <v>2</v>
      </c>
      <c r="H15" s="15">
        <v>4</v>
      </c>
      <c r="I15" s="15"/>
      <c r="J15" s="15">
        <f t="shared" si="9"/>
        <v>6</v>
      </c>
      <c r="K15" s="16">
        <f t="shared" si="10"/>
        <v>5</v>
      </c>
      <c r="L15" s="16">
        <f t="shared" si="10"/>
        <v>9</v>
      </c>
      <c r="M15" s="17">
        <f t="shared" si="10"/>
        <v>4</v>
      </c>
      <c r="O15" s="113"/>
      <c r="P15" s="42" t="s">
        <v>41</v>
      </c>
      <c r="Q15" s="30">
        <v>1</v>
      </c>
      <c r="R15" s="15"/>
      <c r="S15" s="15"/>
      <c r="T15" s="15">
        <f t="shared" si="11"/>
        <v>1</v>
      </c>
      <c r="U15" s="15">
        <v>1</v>
      </c>
      <c r="V15" s="15"/>
      <c r="W15" s="15"/>
      <c r="X15" s="15">
        <f t="shared" si="12"/>
        <v>1</v>
      </c>
      <c r="Y15" s="16">
        <f t="shared" si="13"/>
        <v>2</v>
      </c>
      <c r="Z15" s="16">
        <f t="shared" si="13"/>
        <v>0</v>
      </c>
      <c r="AA15" s="17">
        <f t="shared" si="13"/>
        <v>0</v>
      </c>
    </row>
    <row r="16" spans="1:27" ht="12.75" customHeight="1" thickBot="1">
      <c r="A16" s="113"/>
      <c r="B16" s="42" t="s">
        <v>42</v>
      </c>
      <c r="C16" s="30"/>
      <c r="D16" s="15">
        <v>1</v>
      </c>
      <c r="E16" s="15">
        <v>11</v>
      </c>
      <c r="F16" s="15">
        <f t="shared" si="8"/>
        <v>12</v>
      </c>
      <c r="G16" s="15"/>
      <c r="H16" s="15">
        <v>5</v>
      </c>
      <c r="I16" s="15">
        <v>1</v>
      </c>
      <c r="J16" s="15">
        <f t="shared" si="9"/>
        <v>6</v>
      </c>
      <c r="K16" s="16">
        <f t="shared" si="10"/>
        <v>0</v>
      </c>
      <c r="L16" s="16">
        <f t="shared" si="10"/>
        <v>6</v>
      </c>
      <c r="M16" s="17">
        <f t="shared" si="10"/>
        <v>12</v>
      </c>
      <c r="O16" s="113"/>
      <c r="P16" s="42" t="s">
        <v>42</v>
      </c>
      <c r="Q16" s="30"/>
      <c r="R16" s="15">
        <v>1</v>
      </c>
      <c r="S16" s="15"/>
      <c r="T16" s="15">
        <f t="shared" si="11"/>
        <v>1</v>
      </c>
      <c r="U16" s="15"/>
      <c r="V16" s="15">
        <v>1</v>
      </c>
      <c r="W16" s="15"/>
      <c r="X16" s="15">
        <f t="shared" si="12"/>
        <v>1</v>
      </c>
      <c r="Y16" s="16">
        <f t="shared" si="13"/>
        <v>0</v>
      </c>
      <c r="Z16" s="16">
        <f t="shared" si="13"/>
        <v>2</v>
      </c>
      <c r="AA16" s="17">
        <f t="shared" si="13"/>
        <v>0</v>
      </c>
    </row>
    <row r="17" spans="1:27" ht="12.75" customHeight="1" thickBot="1">
      <c r="A17" s="113"/>
      <c r="B17" s="42" t="s">
        <v>43</v>
      </c>
      <c r="C17" s="30">
        <v>3</v>
      </c>
      <c r="D17" s="15">
        <v>1</v>
      </c>
      <c r="E17" s="15">
        <v>8</v>
      </c>
      <c r="F17" s="15">
        <f t="shared" si="8"/>
        <v>12</v>
      </c>
      <c r="G17" s="15">
        <v>3</v>
      </c>
      <c r="H17" s="15">
        <v>2</v>
      </c>
      <c r="I17" s="15">
        <v>1</v>
      </c>
      <c r="J17" s="15">
        <f t="shared" si="9"/>
        <v>6</v>
      </c>
      <c r="K17" s="16">
        <f t="shared" si="10"/>
        <v>6</v>
      </c>
      <c r="L17" s="16">
        <f t="shared" si="10"/>
        <v>3</v>
      </c>
      <c r="M17" s="17">
        <f t="shared" si="10"/>
        <v>9</v>
      </c>
      <c r="O17" s="113"/>
      <c r="P17" s="42" t="s">
        <v>43</v>
      </c>
      <c r="Q17" s="30">
        <v>1</v>
      </c>
      <c r="R17" s="15"/>
      <c r="S17" s="15"/>
      <c r="T17" s="15">
        <f t="shared" si="11"/>
        <v>1</v>
      </c>
      <c r="U17" s="15">
        <v>1</v>
      </c>
      <c r="V17" s="15"/>
      <c r="W17" s="15"/>
      <c r="X17" s="15">
        <f t="shared" si="12"/>
        <v>1</v>
      </c>
      <c r="Y17" s="16">
        <f t="shared" si="13"/>
        <v>2</v>
      </c>
      <c r="Z17" s="16">
        <f t="shared" si="13"/>
        <v>0</v>
      </c>
      <c r="AA17" s="17">
        <f t="shared" si="13"/>
        <v>0</v>
      </c>
    </row>
    <row r="18" spans="1:27" ht="12.75" customHeight="1" thickBot="1">
      <c r="A18" s="113"/>
      <c r="B18" s="42" t="s">
        <v>55</v>
      </c>
      <c r="C18" s="18">
        <v>6</v>
      </c>
      <c r="D18" s="18">
        <v>2</v>
      </c>
      <c r="E18" s="18">
        <v>4</v>
      </c>
      <c r="F18" s="15">
        <f t="shared" si="8"/>
        <v>12</v>
      </c>
      <c r="G18" s="18">
        <v>5</v>
      </c>
      <c r="H18" s="18">
        <v>1</v>
      </c>
      <c r="I18" s="18"/>
      <c r="J18" s="15">
        <f t="shared" si="9"/>
        <v>6</v>
      </c>
      <c r="K18" s="16">
        <f t="shared" si="10"/>
        <v>11</v>
      </c>
      <c r="L18" s="16">
        <f t="shared" si="10"/>
        <v>3</v>
      </c>
      <c r="M18" s="17">
        <f t="shared" si="10"/>
        <v>4</v>
      </c>
      <c r="O18" s="113"/>
      <c r="P18" s="42" t="s">
        <v>55</v>
      </c>
      <c r="Q18" s="18">
        <v>1</v>
      </c>
      <c r="R18" s="18"/>
      <c r="S18" s="18"/>
      <c r="T18" s="15">
        <f t="shared" si="11"/>
        <v>1</v>
      </c>
      <c r="U18" s="18">
        <v>1</v>
      </c>
      <c r="V18" s="18"/>
      <c r="W18" s="18"/>
      <c r="X18" s="15">
        <f t="shared" si="12"/>
        <v>1</v>
      </c>
      <c r="Y18" s="16">
        <f t="shared" si="13"/>
        <v>2</v>
      </c>
      <c r="Z18" s="16">
        <f t="shared" si="13"/>
        <v>0</v>
      </c>
      <c r="AA18" s="17">
        <f t="shared" si="13"/>
        <v>0</v>
      </c>
    </row>
    <row r="19" spans="1:27" ht="12.75" customHeight="1" thickBot="1">
      <c r="A19" s="113"/>
      <c r="B19" s="42" t="s">
        <v>56</v>
      </c>
      <c r="C19" s="18">
        <v>7</v>
      </c>
      <c r="D19" s="18">
        <v>1</v>
      </c>
      <c r="E19" s="18">
        <v>4</v>
      </c>
      <c r="F19" s="15">
        <f t="shared" si="8"/>
        <v>12</v>
      </c>
      <c r="G19" s="18">
        <v>2</v>
      </c>
      <c r="H19" s="18">
        <v>4</v>
      </c>
      <c r="I19" s="18"/>
      <c r="J19" s="15">
        <f t="shared" si="9"/>
        <v>6</v>
      </c>
      <c r="K19" s="16">
        <f t="shared" si="10"/>
        <v>9</v>
      </c>
      <c r="L19" s="16">
        <f t="shared" si="10"/>
        <v>5</v>
      </c>
      <c r="M19" s="17">
        <f t="shared" si="10"/>
        <v>4</v>
      </c>
      <c r="O19" s="113"/>
      <c r="P19" s="42" t="s">
        <v>56</v>
      </c>
      <c r="Q19" s="18">
        <v>1</v>
      </c>
      <c r="R19" s="18"/>
      <c r="S19" s="18"/>
      <c r="T19" s="15">
        <f t="shared" si="11"/>
        <v>1</v>
      </c>
      <c r="U19" s="18">
        <v>1</v>
      </c>
      <c r="V19" s="18"/>
      <c r="W19" s="18"/>
      <c r="X19" s="15">
        <f t="shared" si="12"/>
        <v>1</v>
      </c>
      <c r="Y19" s="16">
        <f t="shared" si="13"/>
        <v>2</v>
      </c>
      <c r="Z19" s="16">
        <f t="shared" si="13"/>
        <v>0</v>
      </c>
      <c r="AA19" s="17">
        <f t="shared" si="13"/>
        <v>0</v>
      </c>
    </row>
    <row r="20" spans="1:27" ht="12.75" customHeight="1" thickBot="1">
      <c r="A20" s="113"/>
      <c r="B20" s="42" t="s">
        <v>57</v>
      </c>
      <c r="C20" s="18"/>
      <c r="D20" s="18">
        <v>3</v>
      </c>
      <c r="E20" s="18">
        <v>9</v>
      </c>
      <c r="F20" s="15">
        <f t="shared" si="8"/>
        <v>12</v>
      </c>
      <c r="G20" s="18">
        <v>1</v>
      </c>
      <c r="H20" s="18">
        <v>3</v>
      </c>
      <c r="I20" s="18">
        <v>2</v>
      </c>
      <c r="J20" s="15">
        <f t="shared" si="9"/>
        <v>6</v>
      </c>
      <c r="K20" s="16">
        <f t="shared" si="10"/>
        <v>1</v>
      </c>
      <c r="L20" s="16">
        <f t="shared" si="10"/>
        <v>6</v>
      </c>
      <c r="M20" s="17">
        <f t="shared" si="10"/>
        <v>11</v>
      </c>
      <c r="O20" s="113"/>
      <c r="P20" s="42" t="s">
        <v>57</v>
      </c>
      <c r="Q20" s="18"/>
      <c r="R20" s="18">
        <v>1</v>
      </c>
      <c r="S20" s="18"/>
      <c r="T20" s="15">
        <f t="shared" si="11"/>
        <v>1</v>
      </c>
      <c r="U20" s="18">
        <v>1</v>
      </c>
      <c r="V20" s="18"/>
      <c r="W20" s="18"/>
      <c r="X20" s="15">
        <f t="shared" si="12"/>
        <v>1</v>
      </c>
      <c r="Y20" s="16">
        <f t="shared" si="13"/>
        <v>1</v>
      </c>
      <c r="Z20" s="16">
        <f t="shared" si="13"/>
        <v>1</v>
      </c>
      <c r="AA20" s="17">
        <f t="shared" si="13"/>
        <v>0</v>
      </c>
    </row>
    <row r="21" spans="1:27" ht="12.75" customHeight="1" thickBot="1">
      <c r="A21" s="113"/>
      <c r="B21" s="39" t="s">
        <v>23</v>
      </c>
      <c r="C21" s="40">
        <f>C20+C19+C18+C14+C15+C16+C17</f>
        <v>21</v>
      </c>
      <c r="D21" s="40">
        <f aca="true" t="shared" si="14" ref="D21:M21">D20+D19+D18+D14+D15+D16+D17</f>
        <v>18</v>
      </c>
      <c r="E21" s="40">
        <f t="shared" si="14"/>
        <v>45</v>
      </c>
      <c r="F21" s="15">
        <f t="shared" si="8"/>
        <v>84</v>
      </c>
      <c r="G21" s="40">
        <f t="shared" si="14"/>
        <v>16</v>
      </c>
      <c r="H21" s="40">
        <f t="shared" si="14"/>
        <v>21</v>
      </c>
      <c r="I21" s="40">
        <f t="shared" si="14"/>
        <v>5</v>
      </c>
      <c r="J21" s="15">
        <f t="shared" si="9"/>
        <v>42</v>
      </c>
      <c r="K21" s="40">
        <f t="shared" si="14"/>
        <v>37</v>
      </c>
      <c r="L21" s="40">
        <f t="shared" si="14"/>
        <v>39</v>
      </c>
      <c r="M21" s="40">
        <f t="shared" si="14"/>
        <v>50</v>
      </c>
      <c r="O21" s="113"/>
      <c r="P21" s="39" t="s">
        <v>23</v>
      </c>
      <c r="Q21" s="40">
        <f aca="true" t="shared" si="15" ref="Q21:AA21">Q20+Q19+Q18+Q14+Q15+Q16+Q17</f>
        <v>4</v>
      </c>
      <c r="R21" s="40">
        <f t="shared" si="15"/>
        <v>3</v>
      </c>
      <c r="S21" s="40">
        <f t="shared" si="15"/>
        <v>0</v>
      </c>
      <c r="T21" s="15">
        <f t="shared" si="11"/>
        <v>7</v>
      </c>
      <c r="U21" s="40">
        <f t="shared" si="15"/>
        <v>6</v>
      </c>
      <c r="V21" s="40">
        <f t="shared" si="15"/>
        <v>1</v>
      </c>
      <c r="W21" s="40">
        <f t="shared" si="15"/>
        <v>0</v>
      </c>
      <c r="X21" s="15">
        <f t="shared" si="12"/>
        <v>7</v>
      </c>
      <c r="Y21" s="40">
        <f t="shared" si="15"/>
        <v>10</v>
      </c>
      <c r="Z21" s="40">
        <f t="shared" si="15"/>
        <v>4</v>
      </c>
      <c r="AA21" s="40">
        <f t="shared" si="15"/>
        <v>0</v>
      </c>
    </row>
    <row r="22" spans="1:30" ht="12.75" customHeight="1" thickBot="1">
      <c r="A22" s="113" t="s">
        <v>2</v>
      </c>
      <c r="B22" s="42" t="s">
        <v>44</v>
      </c>
      <c r="C22" s="30">
        <v>7</v>
      </c>
      <c r="D22" s="15">
        <v>3</v>
      </c>
      <c r="E22" s="15">
        <v>2</v>
      </c>
      <c r="F22" s="15">
        <f t="shared" si="2"/>
        <v>12</v>
      </c>
      <c r="G22" s="15">
        <v>4</v>
      </c>
      <c r="H22" s="15">
        <v>1</v>
      </c>
      <c r="I22" s="15">
        <v>1</v>
      </c>
      <c r="J22" s="15">
        <f t="shared" si="3"/>
        <v>6</v>
      </c>
      <c r="K22" s="16">
        <f aca="true" t="shared" si="16" ref="K22:M27">G22+C22</f>
        <v>11</v>
      </c>
      <c r="L22" s="16">
        <f t="shared" si="16"/>
        <v>4</v>
      </c>
      <c r="M22" s="17">
        <f t="shared" si="16"/>
        <v>3</v>
      </c>
      <c r="O22" s="113" t="s">
        <v>2</v>
      </c>
      <c r="P22" s="42" t="s">
        <v>44</v>
      </c>
      <c r="Q22" s="30">
        <v>1</v>
      </c>
      <c r="R22" s="15"/>
      <c r="S22" s="15"/>
      <c r="T22" s="15">
        <f t="shared" si="4"/>
        <v>1</v>
      </c>
      <c r="U22" s="15">
        <v>1</v>
      </c>
      <c r="V22" s="15"/>
      <c r="W22" s="15"/>
      <c r="X22" s="31">
        <f t="shared" si="5"/>
        <v>1</v>
      </c>
      <c r="Y22" s="32">
        <f aca="true" t="shared" si="17" ref="Y22:AA27">U22+Q22</f>
        <v>2</v>
      </c>
      <c r="Z22" s="32">
        <f t="shared" si="17"/>
        <v>0</v>
      </c>
      <c r="AA22" s="32">
        <f t="shared" si="17"/>
        <v>0</v>
      </c>
      <c r="AB22" s="25"/>
      <c r="AC22" s="25"/>
      <c r="AD22" s="25"/>
    </row>
    <row r="23" spans="1:30" ht="12.75" customHeight="1" thickBot="1">
      <c r="A23" s="113"/>
      <c r="B23" s="42" t="s">
        <v>45</v>
      </c>
      <c r="C23" s="18">
        <v>8</v>
      </c>
      <c r="D23" s="18">
        <v>2</v>
      </c>
      <c r="E23" s="18">
        <v>2</v>
      </c>
      <c r="F23" s="15">
        <f t="shared" si="2"/>
        <v>12</v>
      </c>
      <c r="G23" s="18">
        <v>5</v>
      </c>
      <c r="H23" s="18"/>
      <c r="I23" s="18">
        <v>1</v>
      </c>
      <c r="J23" s="15">
        <f t="shared" si="3"/>
        <v>6</v>
      </c>
      <c r="K23" s="16">
        <f t="shared" si="16"/>
        <v>13</v>
      </c>
      <c r="L23" s="16">
        <f t="shared" si="16"/>
        <v>2</v>
      </c>
      <c r="M23" s="17">
        <f t="shared" si="16"/>
        <v>3</v>
      </c>
      <c r="O23" s="113"/>
      <c r="P23" s="42" t="s">
        <v>45</v>
      </c>
      <c r="Q23" s="30">
        <v>1</v>
      </c>
      <c r="R23" s="18"/>
      <c r="S23" s="18"/>
      <c r="T23" s="15">
        <f t="shared" si="4"/>
        <v>1</v>
      </c>
      <c r="U23" s="15">
        <v>1</v>
      </c>
      <c r="V23" s="18"/>
      <c r="W23" s="18"/>
      <c r="X23" s="31">
        <f t="shared" si="5"/>
        <v>1</v>
      </c>
      <c r="Y23" s="32">
        <f t="shared" si="17"/>
        <v>2</v>
      </c>
      <c r="Z23" s="32">
        <f t="shared" si="17"/>
        <v>0</v>
      </c>
      <c r="AA23" s="32">
        <f t="shared" si="17"/>
        <v>0</v>
      </c>
      <c r="AB23" s="25"/>
      <c r="AC23" s="25"/>
      <c r="AD23" s="25"/>
    </row>
    <row r="24" spans="1:29" ht="12.75" customHeight="1" thickBot="1">
      <c r="A24" s="113"/>
      <c r="B24" s="42" t="s">
        <v>46</v>
      </c>
      <c r="C24" s="18">
        <v>9</v>
      </c>
      <c r="D24" s="18">
        <v>1</v>
      </c>
      <c r="E24" s="18">
        <v>2</v>
      </c>
      <c r="F24" s="15">
        <f t="shared" si="2"/>
        <v>12</v>
      </c>
      <c r="G24" s="18">
        <v>4</v>
      </c>
      <c r="H24" s="18">
        <v>1</v>
      </c>
      <c r="I24" s="18">
        <v>1</v>
      </c>
      <c r="J24" s="15">
        <f t="shared" si="3"/>
        <v>6</v>
      </c>
      <c r="K24" s="16">
        <f t="shared" si="16"/>
        <v>13</v>
      </c>
      <c r="L24" s="16">
        <f t="shared" si="16"/>
        <v>2</v>
      </c>
      <c r="M24" s="17">
        <f t="shared" si="16"/>
        <v>3</v>
      </c>
      <c r="O24" s="113"/>
      <c r="P24" s="42" t="s">
        <v>46</v>
      </c>
      <c r="Q24" s="30">
        <v>1</v>
      </c>
      <c r="R24" s="18"/>
      <c r="S24" s="18"/>
      <c r="T24" s="15">
        <f t="shared" si="4"/>
        <v>1</v>
      </c>
      <c r="U24" s="15">
        <v>1</v>
      </c>
      <c r="V24" s="18"/>
      <c r="W24" s="18"/>
      <c r="X24" s="31">
        <f t="shared" si="5"/>
        <v>1</v>
      </c>
      <c r="Y24" s="32">
        <f t="shared" si="17"/>
        <v>2</v>
      </c>
      <c r="Z24" s="32">
        <f t="shared" si="17"/>
        <v>0</v>
      </c>
      <c r="AA24" s="32">
        <f t="shared" si="17"/>
        <v>0</v>
      </c>
      <c r="AB24" s="25"/>
      <c r="AC24" s="25"/>
    </row>
    <row r="25" spans="1:29" ht="12.75" customHeight="1" thickBot="1">
      <c r="A25" s="113"/>
      <c r="B25" s="42" t="s">
        <v>47</v>
      </c>
      <c r="C25" s="18">
        <v>8</v>
      </c>
      <c r="D25" s="18">
        <v>2</v>
      </c>
      <c r="E25" s="18">
        <v>2</v>
      </c>
      <c r="F25" s="15">
        <f t="shared" si="2"/>
        <v>12</v>
      </c>
      <c r="G25" s="18">
        <v>2</v>
      </c>
      <c r="H25" s="18">
        <v>3</v>
      </c>
      <c r="I25" s="18">
        <v>1</v>
      </c>
      <c r="J25" s="15">
        <f t="shared" si="3"/>
        <v>6</v>
      </c>
      <c r="K25" s="16">
        <f t="shared" si="16"/>
        <v>10</v>
      </c>
      <c r="L25" s="16">
        <f t="shared" si="16"/>
        <v>5</v>
      </c>
      <c r="M25" s="17">
        <f t="shared" si="16"/>
        <v>3</v>
      </c>
      <c r="O25" s="113"/>
      <c r="P25" s="42" t="s">
        <v>47</v>
      </c>
      <c r="Q25" s="30">
        <v>1</v>
      </c>
      <c r="R25" s="18"/>
      <c r="S25" s="18"/>
      <c r="T25" s="15">
        <f t="shared" si="4"/>
        <v>1</v>
      </c>
      <c r="U25" s="15">
        <v>1</v>
      </c>
      <c r="V25" s="18"/>
      <c r="W25" s="18"/>
      <c r="X25" s="15">
        <f t="shared" si="5"/>
        <v>1</v>
      </c>
      <c r="Y25" s="16">
        <f t="shared" si="17"/>
        <v>2</v>
      </c>
      <c r="Z25" s="16">
        <f t="shared" si="17"/>
        <v>0</v>
      </c>
      <c r="AA25" s="17">
        <f t="shared" si="17"/>
        <v>0</v>
      </c>
      <c r="AB25" s="25"/>
      <c r="AC25" s="25"/>
    </row>
    <row r="26" spans="1:27" ht="12.75" customHeight="1" thickBot="1">
      <c r="A26" s="113"/>
      <c r="B26" s="42" t="s">
        <v>48</v>
      </c>
      <c r="C26" s="18">
        <v>1</v>
      </c>
      <c r="D26" s="18">
        <v>8</v>
      </c>
      <c r="E26" s="18">
        <v>3</v>
      </c>
      <c r="F26" s="15">
        <f t="shared" si="2"/>
        <v>12</v>
      </c>
      <c r="G26" s="18">
        <v>4</v>
      </c>
      <c r="H26" s="18">
        <v>1</v>
      </c>
      <c r="I26" s="18">
        <v>1</v>
      </c>
      <c r="J26" s="15">
        <f t="shared" si="3"/>
        <v>6</v>
      </c>
      <c r="K26" s="16">
        <f t="shared" si="16"/>
        <v>5</v>
      </c>
      <c r="L26" s="16">
        <f t="shared" si="16"/>
        <v>9</v>
      </c>
      <c r="M26" s="17">
        <f t="shared" si="16"/>
        <v>4</v>
      </c>
      <c r="O26" s="113"/>
      <c r="P26" s="42" t="s">
        <v>48</v>
      </c>
      <c r="Q26" s="30">
        <v>1</v>
      </c>
      <c r="R26" s="18"/>
      <c r="S26" s="18"/>
      <c r="T26" s="15">
        <f t="shared" si="4"/>
        <v>1</v>
      </c>
      <c r="U26" s="15">
        <v>1</v>
      </c>
      <c r="V26" s="18"/>
      <c r="W26" s="18"/>
      <c r="X26" s="15">
        <f t="shared" si="5"/>
        <v>1</v>
      </c>
      <c r="Y26" s="16">
        <f t="shared" si="17"/>
        <v>2</v>
      </c>
      <c r="Z26" s="16">
        <f t="shared" si="17"/>
        <v>0</v>
      </c>
      <c r="AA26" s="17">
        <f t="shared" si="17"/>
        <v>0</v>
      </c>
    </row>
    <row r="27" spans="1:27" ht="12.75" customHeight="1" thickBot="1">
      <c r="A27" s="113"/>
      <c r="B27" s="43" t="s">
        <v>49</v>
      </c>
      <c r="C27" s="18">
        <v>7</v>
      </c>
      <c r="D27" s="18">
        <v>3</v>
      </c>
      <c r="E27" s="18">
        <v>2</v>
      </c>
      <c r="F27" s="15">
        <f t="shared" si="2"/>
        <v>12</v>
      </c>
      <c r="G27" s="18">
        <v>4</v>
      </c>
      <c r="H27" s="18">
        <v>1</v>
      </c>
      <c r="I27" s="18">
        <v>1</v>
      </c>
      <c r="J27" s="15">
        <f t="shared" si="3"/>
        <v>6</v>
      </c>
      <c r="K27" s="16">
        <f t="shared" si="16"/>
        <v>11</v>
      </c>
      <c r="L27" s="16">
        <f t="shared" si="16"/>
        <v>4</v>
      </c>
      <c r="M27" s="17">
        <f t="shared" si="16"/>
        <v>3</v>
      </c>
      <c r="O27" s="113"/>
      <c r="P27" s="43" t="s">
        <v>49</v>
      </c>
      <c r="Q27" s="30">
        <v>1</v>
      </c>
      <c r="R27" s="18"/>
      <c r="S27" s="18"/>
      <c r="T27" s="15">
        <f t="shared" si="4"/>
        <v>1</v>
      </c>
      <c r="U27" s="15">
        <v>1</v>
      </c>
      <c r="V27" s="18"/>
      <c r="W27" s="18"/>
      <c r="X27" s="15">
        <f t="shared" si="5"/>
        <v>1</v>
      </c>
      <c r="Y27" s="16">
        <f t="shared" si="17"/>
        <v>2</v>
      </c>
      <c r="Z27" s="16">
        <f t="shared" si="17"/>
        <v>0</v>
      </c>
      <c r="AA27" s="17">
        <f t="shared" si="17"/>
        <v>0</v>
      </c>
    </row>
    <row r="28" spans="1:27" ht="12.75" customHeight="1" thickBot="1">
      <c r="A28" s="113"/>
      <c r="B28" s="44" t="s">
        <v>22</v>
      </c>
      <c r="C28" s="40">
        <f>C27+C26+C23+C22+C24+C25</f>
        <v>40</v>
      </c>
      <c r="D28" s="40">
        <f aca="true" t="shared" si="18" ref="D28:M28">D27+D26+D23+D22+D24+D25</f>
        <v>19</v>
      </c>
      <c r="E28" s="40">
        <f t="shared" si="18"/>
        <v>13</v>
      </c>
      <c r="F28" s="15">
        <f t="shared" si="2"/>
        <v>72</v>
      </c>
      <c r="G28" s="40">
        <f t="shared" si="18"/>
        <v>23</v>
      </c>
      <c r="H28" s="40">
        <f t="shared" si="18"/>
        <v>7</v>
      </c>
      <c r="I28" s="40">
        <f t="shared" si="18"/>
        <v>6</v>
      </c>
      <c r="J28" s="15">
        <f t="shared" si="3"/>
        <v>36</v>
      </c>
      <c r="K28" s="40">
        <f t="shared" si="18"/>
        <v>63</v>
      </c>
      <c r="L28" s="40">
        <f t="shared" si="18"/>
        <v>26</v>
      </c>
      <c r="M28" s="40">
        <f t="shared" si="18"/>
        <v>19</v>
      </c>
      <c r="O28" s="113"/>
      <c r="P28" s="44" t="s">
        <v>22</v>
      </c>
      <c r="Q28" s="40">
        <f aca="true" t="shared" si="19" ref="Q28:AA28">Q27+Q26+Q23+Q22+Q24+Q25</f>
        <v>6</v>
      </c>
      <c r="R28" s="40">
        <f t="shared" si="19"/>
        <v>0</v>
      </c>
      <c r="S28" s="40">
        <f t="shared" si="19"/>
        <v>0</v>
      </c>
      <c r="T28" s="15">
        <f t="shared" si="4"/>
        <v>6</v>
      </c>
      <c r="U28" s="40">
        <f t="shared" si="19"/>
        <v>6</v>
      </c>
      <c r="V28" s="40">
        <f t="shared" si="19"/>
        <v>0</v>
      </c>
      <c r="W28" s="40">
        <f t="shared" si="19"/>
        <v>0</v>
      </c>
      <c r="X28" s="15">
        <f t="shared" si="5"/>
        <v>6</v>
      </c>
      <c r="Y28" s="40">
        <f t="shared" si="19"/>
        <v>12</v>
      </c>
      <c r="Z28" s="40">
        <f t="shared" si="19"/>
        <v>0</v>
      </c>
      <c r="AA28" s="40">
        <f t="shared" si="19"/>
        <v>0</v>
      </c>
    </row>
    <row r="29" spans="1:30" ht="12.75" customHeight="1" thickBot="1">
      <c r="A29" s="120" t="s">
        <v>3</v>
      </c>
      <c r="B29" s="41" t="s">
        <v>50</v>
      </c>
      <c r="C29" s="30">
        <v>6</v>
      </c>
      <c r="D29" s="15">
        <v>3</v>
      </c>
      <c r="E29" s="15">
        <v>3</v>
      </c>
      <c r="F29" s="15">
        <f aca="true" t="shared" si="20" ref="F29:F34">E29+D29+C29</f>
        <v>12</v>
      </c>
      <c r="G29" s="15">
        <v>1</v>
      </c>
      <c r="H29" s="15">
        <v>2</v>
      </c>
      <c r="I29" s="15">
        <v>3</v>
      </c>
      <c r="J29" s="15">
        <f aca="true" t="shared" si="21" ref="J29:J34">I29+H29+G29</f>
        <v>6</v>
      </c>
      <c r="K29" s="16">
        <f aca="true" t="shared" si="22" ref="K29:M33">G29+C29</f>
        <v>7</v>
      </c>
      <c r="L29" s="16">
        <f t="shared" si="22"/>
        <v>5</v>
      </c>
      <c r="M29" s="17">
        <f t="shared" si="22"/>
        <v>6</v>
      </c>
      <c r="O29" s="120" t="s">
        <v>3</v>
      </c>
      <c r="P29" s="41" t="s">
        <v>50</v>
      </c>
      <c r="Q29" s="30">
        <v>1</v>
      </c>
      <c r="R29" s="15"/>
      <c r="S29" s="15"/>
      <c r="T29" s="15">
        <f aca="true" t="shared" si="23" ref="T29:T34">S29+R29+Q29</f>
        <v>1</v>
      </c>
      <c r="U29" s="15">
        <v>1</v>
      </c>
      <c r="V29" s="15"/>
      <c r="W29" s="15"/>
      <c r="X29" s="31">
        <f aca="true" t="shared" si="24" ref="X29:X34">W29+V29+U29</f>
        <v>1</v>
      </c>
      <c r="Y29" s="32">
        <f aca="true" t="shared" si="25" ref="Y29:AA33">U29+Q29</f>
        <v>2</v>
      </c>
      <c r="Z29" s="32">
        <f t="shared" si="25"/>
        <v>0</v>
      </c>
      <c r="AA29" s="32">
        <f t="shared" si="25"/>
        <v>0</v>
      </c>
      <c r="AB29" s="25"/>
      <c r="AC29" s="25"/>
      <c r="AD29" s="25"/>
    </row>
    <row r="30" spans="1:30" ht="12.75" customHeight="1" thickBot="1">
      <c r="A30" s="113"/>
      <c r="B30" s="41" t="s">
        <v>51</v>
      </c>
      <c r="C30" s="18">
        <v>1</v>
      </c>
      <c r="D30" s="18">
        <v>6</v>
      </c>
      <c r="E30" s="18">
        <v>5</v>
      </c>
      <c r="F30" s="15">
        <f t="shared" si="20"/>
        <v>12</v>
      </c>
      <c r="G30" s="18">
        <v>3</v>
      </c>
      <c r="H30" s="18">
        <v>3</v>
      </c>
      <c r="I30" s="18"/>
      <c r="J30" s="15">
        <f t="shared" si="21"/>
        <v>6</v>
      </c>
      <c r="K30" s="16">
        <f t="shared" si="22"/>
        <v>4</v>
      </c>
      <c r="L30" s="16">
        <f t="shared" si="22"/>
        <v>9</v>
      </c>
      <c r="M30" s="17">
        <f t="shared" si="22"/>
        <v>5</v>
      </c>
      <c r="O30" s="113"/>
      <c r="P30" s="41" t="s">
        <v>51</v>
      </c>
      <c r="Q30" s="18">
        <v>1</v>
      </c>
      <c r="R30" s="18"/>
      <c r="S30" s="18"/>
      <c r="T30" s="15">
        <f t="shared" si="23"/>
        <v>1</v>
      </c>
      <c r="U30" s="15">
        <v>1</v>
      </c>
      <c r="V30" s="18"/>
      <c r="W30" s="18"/>
      <c r="X30" s="31">
        <f t="shared" si="24"/>
        <v>1</v>
      </c>
      <c r="Y30" s="32">
        <f t="shared" si="25"/>
        <v>2</v>
      </c>
      <c r="Z30" s="32">
        <f t="shared" si="25"/>
        <v>0</v>
      </c>
      <c r="AA30" s="32">
        <f t="shared" si="25"/>
        <v>0</v>
      </c>
      <c r="AB30" s="25"/>
      <c r="AC30" s="25"/>
      <c r="AD30" s="25"/>
    </row>
    <row r="31" spans="1:30" ht="12.75" customHeight="1" thickBot="1">
      <c r="A31" s="113"/>
      <c r="B31" s="41" t="s">
        <v>52</v>
      </c>
      <c r="C31" s="18"/>
      <c r="D31" s="18">
        <v>8</v>
      </c>
      <c r="E31" s="18">
        <v>4</v>
      </c>
      <c r="F31" s="15">
        <f t="shared" si="20"/>
        <v>12</v>
      </c>
      <c r="G31" s="18">
        <v>5</v>
      </c>
      <c r="H31" s="18">
        <v>1</v>
      </c>
      <c r="I31" s="18"/>
      <c r="J31" s="15">
        <f t="shared" si="21"/>
        <v>6</v>
      </c>
      <c r="K31" s="16">
        <f t="shared" si="22"/>
        <v>5</v>
      </c>
      <c r="L31" s="16">
        <f t="shared" si="22"/>
        <v>9</v>
      </c>
      <c r="M31" s="17">
        <f t="shared" si="22"/>
        <v>4</v>
      </c>
      <c r="O31" s="113"/>
      <c r="P31" s="41" t="s">
        <v>52</v>
      </c>
      <c r="Q31" s="18"/>
      <c r="R31" s="18">
        <v>1</v>
      </c>
      <c r="S31" s="18"/>
      <c r="T31" s="15">
        <f t="shared" si="23"/>
        <v>1</v>
      </c>
      <c r="U31" s="15">
        <v>1</v>
      </c>
      <c r="V31" s="18"/>
      <c r="W31" s="18"/>
      <c r="X31" s="31">
        <f t="shared" si="24"/>
        <v>1</v>
      </c>
      <c r="Y31" s="32">
        <f t="shared" si="25"/>
        <v>1</v>
      </c>
      <c r="Z31" s="32">
        <f t="shared" si="25"/>
        <v>1</v>
      </c>
      <c r="AA31" s="32">
        <f t="shared" si="25"/>
        <v>0</v>
      </c>
      <c r="AB31" s="25"/>
      <c r="AC31" s="25"/>
      <c r="AD31" s="25"/>
    </row>
    <row r="32" spans="1:30" ht="12.75" customHeight="1" thickBot="1">
      <c r="A32" s="113"/>
      <c r="B32" s="41" t="s">
        <v>53</v>
      </c>
      <c r="C32" s="18">
        <v>7</v>
      </c>
      <c r="D32" s="18">
        <v>2</v>
      </c>
      <c r="E32" s="18">
        <v>3</v>
      </c>
      <c r="F32" s="15">
        <f t="shared" si="20"/>
        <v>12</v>
      </c>
      <c r="G32" s="18">
        <v>2</v>
      </c>
      <c r="H32" s="18">
        <v>2</v>
      </c>
      <c r="I32" s="18">
        <v>2</v>
      </c>
      <c r="J32" s="15">
        <f t="shared" si="21"/>
        <v>6</v>
      </c>
      <c r="K32" s="16">
        <f t="shared" si="22"/>
        <v>9</v>
      </c>
      <c r="L32" s="16">
        <f t="shared" si="22"/>
        <v>4</v>
      </c>
      <c r="M32" s="17">
        <f t="shared" si="22"/>
        <v>5</v>
      </c>
      <c r="O32" s="113"/>
      <c r="P32" s="41" t="s">
        <v>53</v>
      </c>
      <c r="Q32" s="18">
        <v>1</v>
      </c>
      <c r="R32" s="18"/>
      <c r="S32" s="18"/>
      <c r="T32" s="15">
        <f t="shared" si="23"/>
        <v>1</v>
      </c>
      <c r="U32" s="15">
        <v>1</v>
      </c>
      <c r="V32" s="18"/>
      <c r="W32" s="18"/>
      <c r="X32" s="31">
        <f t="shared" si="24"/>
        <v>1</v>
      </c>
      <c r="Y32" s="32">
        <f t="shared" si="25"/>
        <v>2</v>
      </c>
      <c r="Z32" s="32">
        <f t="shared" si="25"/>
        <v>0</v>
      </c>
      <c r="AA32" s="32">
        <f t="shared" si="25"/>
        <v>0</v>
      </c>
      <c r="AB32" s="25"/>
      <c r="AC32" s="25"/>
      <c r="AD32" s="25"/>
    </row>
    <row r="33" spans="1:30" ht="12.75" customHeight="1" thickBot="1">
      <c r="A33" s="113"/>
      <c r="B33" s="41" t="s">
        <v>54</v>
      </c>
      <c r="C33" s="18">
        <v>2</v>
      </c>
      <c r="D33" s="18"/>
      <c r="E33" s="18">
        <v>10</v>
      </c>
      <c r="F33" s="15">
        <f t="shared" si="20"/>
        <v>12</v>
      </c>
      <c r="G33" s="18">
        <v>3</v>
      </c>
      <c r="H33" s="18">
        <v>1</v>
      </c>
      <c r="I33" s="18">
        <v>2</v>
      </c>
      <c r="J33" s="15">
        <f t="shared" si="21"/>
        <v>6</v>
      </c>
      <c r="K33" s="16">
        <f t="shared" si="22"/>
        <v>5</v>
      </c>
      <c r="L33" s="16">
        <f t="shared" si="22"/>
        <v>1</v>
      </c>
      <c r="M33" s="17">
        <f t="shared" si="22"/>
        <v>12</v>
      </c>
      <c r="O33" s="113"/>
      <c r="P33" s="41" t="s">
        <v>54</v>
      </c>
      <c r="Q33" s="18"/>
      <c r="R33" s="18">
        <v>1</v>
      </c>
      <c r="S33" s="18"/>
      <c r="T33" s="15">
        <f t="shared" si="23"/>
        <v>1</v>
      </c>
      <c r="U33" s="15">
        <v>1</v>
      </c>
      <c r="V33" s="18"/>
      <c r="W33" s="18"/>
      <c r="X33" s="31">
        <f t="shared" si="24"/>
        <v>1</v>
      </c>
      <c r="Y33" s="32">
        <f t="shared" si="25"/>
        <v>1</v>
      </c>
      <c r="Z33" s="32">
        <f t="shared" si="25"/>
        <v>1</v>
      </c>
      <c r="AA33" s="32">
        <f t="shared" si="25"/>
        <v>0</v>
      </c>
      <c r="AB33" s="25"/>
      <c r="AC33" s="25"/>
      <c r="AD33" s="25"/>
    </row>
    <row r="34" spans="1:30" ht="12.75" customHeight="1" thickBot="1">
      <c r="A34" s="113"/>
      <c r="B34" s="39" t="s">
        <v>21</v>
      </c>
      <c r="C34" s="40">
        <f>C32+C31+C30+C29+C33</f>
        <v>16</v>
      </c>
      <c r="D34" s="40">
        <f aca="true" t="shared" si="26" ref="D34:M34">D32+D31+D30+D29+D33</f>
        <v>19</v>
      </c>
      <c r="E34" s="40">
        <f t="shared" si="26"/>
        <v>25</v>
      </c>
      <c r="F34" s="15">
        <f t="shared" si="20"/>
        <v>60</v>
      </c>
      <c r="G34" s="40">
        <f t="shared" si="26"/>
        <v>14</v>
      </c>
      <c r="H34" s="40">
        <f t="shared" si="26"/>
        <v>9</v>
      </c>
      <c r="I34" s="40">
        <f t="shared" si="26"/>
        <v>7</v>
      </c>
      <c r="J34" s="15">
        <f t="shared" si="21"/>
        <v>30</v>
      </c>
      <c r="K34" s="40">
        <f t="shared" si="26"/>
        <v>30</v>
      </c>
      <c r="L34" s="40">
        <f t="shared" si="26"/>
        <v>28</v>
      </c>
      <c r="M34" s="40">
        <f t="shared" si="26"/>
        <v>32</v>
      </c>
      <c r="O34" s="113"/>
      <c r="P34" s="39" t="s">
        <v>21</v>
      </c>
      <c r="Q34" s="40">
        <f aca="true" t="shared" si="27" ref="Q34:AA34">Q32+Q31+Q30+Q29+Q33</f>
        <v>3</v>
      </c>
      <c r="R34" s="40">
        <f t="shared" si="27"/>
        <v>2</v>
      </c>
      <c r="S34" s="40">
        <f t="shared" si="27"/>
        <v>0</v>
      </c>
      <c r="T34" s="15">
        <f t="shared" si="23"/>
        <v>5</v>
      </c>
      <c r="U34" s="40">
        <f t="shared" si="27"/>
        <v>5</v>
      </c>
      <c r="V34" s="40">
        <f t="shared" si="27"/>
        <v>0</v>
      </c>
      <c r="W34" s="40">
        <f t="shared" si="27"/>
        <v>0</v>
      </c>
      <c r="X34" s="31">
        <f t="shared" si="24"/>
        <v>5</v>
      </c>
      <c r="Y34" s="32">
        <f t="shared" si="27"/>
        <v>8</v>
      </c>
      <c r="Z34" s="32">
        <f t="shared" si="27"/>
        <v>2</v>
      </c>
      <c r="AA34" s="32">
        <f t="shared" si="27"/>
        <v>0</v>
      </c>
      <c r="AB34" s="25"/>
      <c r="AC34" s="25"/>
      <c r="AD34" s="25"/>
    </row>
    <row r="35" spans="1:27" ht="12.75" customHeight="1" thickBot="1">
      <c r="A35" s="113" t="s">
        <v>24</v>
      </c>
      <c r="B35" s="41" t="s">
        <v>58</v>
      </c>
      <c r="C35" s="30">
        <v>2</v>
      </c>
      <c r="D35" s="15">
        <v>3</v>
      </c>
      <c r="E35" s="15">
        <v>7</v>
      </c>
      <c r="F35" s="15">
        <f t="shared" si="2"/>
        <v>12</v>
      </c>
      <c r="G35" s="15">
        <v>3</v>
      </c>
      <c r="H35" s="15">
        <v>2</v>
      </c>
      <c r="I35" s="15">
        <v>1</v>
      </c>
      <c r="J35" s="15">
        <f t="shared" si="3"/>
        <v>6</v>
      </c>
      <c r="K35" s="16">
        <f aca="true" t="shared" si="28" ref="K35:M41">G35+C35</f>
        <v>5</v>
      </c>
      <c r="L35" s="16">
        <f t="shared" si="28"/>
        <v>5</v>
      </c>
      <c r="M35" s="17">
        <f t="shared" si="28"/>
        <v>8</v>
      </c>
      <c r="O35" s="113" t="s">
        <v>24</v>
      </c>
      <c r="P35" s="41" t="s">
        <v>58</v>
      </c>
      <c r="Q35" s="30"/>
      <c r="R35" s="15">
        <v>1</v>
      </c>
      <c r="S35" s="15"/>
      <c r="T35" s="15">
        <f t="shared" si="4"/>
        <v>1</v>
      </c>
      <c r="U35" s="15"/>
      <c r="V35" s="15">
        <v>1</v>
      </c>
      <c r="W35" s="15"/>
      <c r="X35" s="15">
        <f t="shared" si="5"/>
        <v>1</v>
      </c>
      <c r="Y35" s="16">
        <f aca="true" t="shared" si="29" ref="Y35:AA41">U35+Q35</f>
        <v>0</v>
      </c>
      <c r="Z35" s="16">
        <f t="shared" si="29"/>
        <v>2</v>
      </c>
      <c r="AA35" s="17">
        <f t="shared" si="29"/>
        <v>0</v>
      </c>
    </row>
    <row r="36" spans="1:27" ht="12.75" customHeight="1" thickBot="1">
      <c r="A36" s="113"/>
      <c r="B36" s="41" t="s">
        <v>59</v>
      </c>
      <c r="C36" s="30"/>
      <c r="D36" s="15">
        <v>2</v>
      </c>
      <c r="E36" s="15">
        <v>10</v>
      </c>
      <c r="F36" s="15">
        <f t="shared" si="2"/>
        <v>12</v>
      </c>
      <c r="G36" s="15"/>
      <c r="H36" s="15">
        <v>5</v>
      </c>
      <c r="I36" s="15">
        <v>1</v>
      </c>
      <c r="J36" s="15">
        <f t="shared" si="3"/>
        <v>6</v>
      </c>
      <c r="K36" s="16">
        <f t="shared" si="28"/>
        <v>0</v>
      </c>
      <c r="L36" s="16">
        <f t="shared" si="28"/>
        <v>7</v>
      </c>
      <c r="M36" s="17">
        <f t="shared" si="28"/>
        <v>11</v>
      </c>
      <c r="O36" s="113"/>
      <c r="P36" s="41" t="s">
        <v>59</v>
      </c>
      <c r="Q36" s="30"/>
      <c r="R36" s="15">
        <v>1</v>
      </c>
      <c r="S36" s="15"/>
      <c r="T36" s="15">
        <f t="shared" si="4"/>
        <v>1</v>
      </c>
      <c r="U36" s="15"/>
      <c r="V36" s="15">
        <v>1</v>
      </c>
      <c r="W36" s="15"/>
      <c r="X36" s="15">
        <f t="shared" si="5"/>
        <v>1</v>
      </c>
      <c r="Y36" s="16">
        <f t="shared" si="29"/>
        <v>0</v>
      </c>
      <c r="Z36" s="16">
        <f t="shared" si="29"/>
        <v>2</v>
      </c>
      <c r="AA36" s="17">
        <f t="shared" si="29"/>
        <v>0</v>
      </c>
    </row>
    <row r="37" spans="1:27" ht="12.75" customHeight="1" thickBot="1">
      <c r="A37" s="113"/>
      <c r="B37" s="41" t="s">
        <v>60</v>
      </c>
      <c r="C37" s="30">
        <v>1</v>
      </c>
      <c r="D37" s="15">
        <v>5</v>
      </c>
      <c r="E37" s="15">
        <v>6</v>
      </c>
      <c r="F37" s="15">
        <f t="shared" si="2"/>
        <v>12</v>
      </c>
      <c r="G37" s="15">
        <v>3</v>
      </c>
      <c r="H37" s="15">
        <v>3</v>
      </c>
      <c r="I37" s="15"/>
      <c r="J37" s="15">
        <f t="shared" si="3"/>
        <v>6</v>
      </c>
      <c r="K37" s="16">
        <f t="shared" si="28"/>
        <v>4</v>
      </c>
      <c r="L37" s="16">
        <f t="shared" si="28"/>
        <v>8</v>
      </c>
      <c r="M37" s="17">
        <f t="shared" si="28"/>
        <v>6</v>
      </c>
      <c r="O37" s="113"/>
      <c r="P37" s="41" t="s">
        <v>60</v>
      </c>
      <c r="Q37" s="30">
        <v>1</v>
      </c>
      <c r="R37" s="15"/>
      <c r="S37" s="15"/>
      <c r="T37" s="15">
        <f t="shared" si="4"/>
        <v>1</v>
      </c>
      <c r="U37" s="15">
        <v>1</v>
      </c>
      <c r="V37" s="15"/>
      <c r="W37" s="15"/>
      <c r="X37" s="15">
        <f t="shared" si="5"/>
        <v>1</v>
      </c>
      <c r="Y37" s="16">
        <f t="shared" si="29"/>
        <v>2</v>
      </c>
      <c r="Z37" s="16">
        <f t="shared" si="29"/>
        <v>0</v>
      </c>
      <c r="AA37" s="17">
        <f t="shared" si="29"/>
        <v>0</v>
      </c>
    </row>
    <row r="38" spans="1:27" ht="12.75" customHeight="1" thickBot="1">
      <c r="A38" s="113"/>
      <c r="B38" s="41" t="s">
        <v>61</v>
      </c>
      <c r="C38" s="30">
        <v>2</v>
      </c>
      <c r="D38" s="15">
        <v>4</v>
      </c>
      <c r="E38" s="15">
        <v>6</v>
      </c>
      <c r="F38" s="15">
        <f t="shared" si="2"/>
        <v>12</v>
      </c>
      <c r="G38" s="15">
        <v>4</v>
      </c>
      <c r="H38" s="15">
        <v>2</v>
      </c>
      <c r="I38" s="15"/>
      <c r="J38" s="15">
        <f t="shared" si="3"/>
        <v>6</v>
      </c>
      <c r="K38" s="16">
        <f t="shared" si="28"/>
        <v>6</v>
      </c>
      <c r="L38" s="16">
        <f t="shared" si="28"/>
        <v>6</v>
      </c>
      <c r="M38" s="17">
        <f t="shared" si="28"/>
        <v>6</v>
      </c>
      <c r="O38" s="113"/>
      <c r="P38" s="41" t="s">
        <v>61</v>
      </c>
      <c r="Q38" s="30">
        <v>1</v>
      </c>
      <c r="R38" s="15"/>
      <c r="S38" s="15"/>
      <c r="T38" s="15">
        <f t="shared" si="4"/>
        <v>1</v>
      </c>
      <c r="U38" s="15"/>
      <c r="V38" s="15">
        <v>1</v>
      </c>
      <c r="W38" s="15"/>
      <c r="X38" s="15">
        <f t="shared" si="5"/>
        <v>1</v>
      </c>
      <c r="Y38" s="16">
        <f t="shared" si="29"/>
        <v>1</v>
      </c>
      <c r="Z38" s="16">
        <f t="shared" si="29"/>
        <v>1</v>
      </c>
      <c r="AA38" s="17">
        <f t="shared" si="29"/>
        <v>0</v>
      </c>
    </row>
    <row r="39" spans="1:27" ht="12.75" customHeight="1" thickBot="1">
      <c r="A39" s="113"/>
      <c r="B39" s="41" t="s">
        <v>62</v>
      </c>
      <c r="C39" s="18">
        <v>1</v>
      </c>
      <c r="D39" s="18">
        <v>4</v>
      </c>
      <c r="E39" s="18">
        <v>7</v>
      </c>
      <c r="F39" s="15">
        <f t="shared" si="2"/>
        <v>12</v>
      </c>
      <c r="G39" s="18">
        <v>4</v>
      </c>
      <c r="H39" s="18"/>
      <c r="I39" s="18">
        <v>2</v>
      </c>
      <c r="J39" s="15">
        <f t="shared" si="3"/>
        <v>6</v>
      </c>
      <c r="K39" s="16">
        <f t="shared" si="28"/>
        <v>5</v>
      </c>
      <c r="L39" s="16">
        <f t="shared" si="28"/>
        <v>4</v>
      </c>
      <c r="M39" s="17">
        <f t="shared" si="28"/>
        <v>9</v>
      </c>
      <c r="O39" s="113"/>
      <c r="P39" s="41" t="s">
        <v>62</v>
      </c>
      <c r="Q39" s="18"/>
      <c r="R39" s="18">
        <v>1</v>
      </c>
      <c r="S39" s="18"/>
      <c r="T39" s="15">
        <f t="shared" si="4"/>
        <v>1</v>
      </c>
      <c r="U39" s="18">
        <v>1</v>
      </c>
      <c r="V39" s="18"/>
      <c r="W39" s="18"/>
      <c r="X39" s="15">
        <f t="shared" si="5"/>
        <v>1</v>
      </c>
      <c r="Y39" s="16">
        <f t="shared" si="29"/>
        <v>1</v>
      </c>
      <c r="Z39" s="16">
        <f t="shared" si="29"/>
        <v>1</v>
      </c>
      <c r="AA39" s="17">
        <f t="shared" si="29"/>
        <v>0</v>
      </c>
    </row>
    <row r="40" spans="1:27" ht="12.75" customHeight="1" thickBot="1">
      <c r="A40" s="113"/>
      <c r="B40" s="41" t="s">
        <v>63</v>
      </c>
      <c r="C40" s="18"/>
      <c r="D40" s="18">
        <v>7</v>
      </c>
      <c r="E40" s="18">
        <v>5</v>
      </c>
      <c r="F40" s="15">
        <f t="shared" si="2"/>
        <v>12</v>
      </c>
      <c r="G40" s="18">
        <v>3</v>
      </c>
      <c r="H40" s="18">
        <v>3</v>
      </c>
      <c r="I40" s="18"/>
      <c r="J40" s="15">
        <f t="shared" si="3"/>
        <v>6</v>
      </c>
      <c r="K40" s="16">
        <f t="shared" si="28"/>
        <v>3</v>
      </c>
      <c r="L40" s="16">
        <f t="shared" si="28"/>
        <v>10</v>
      </c>
      <c r="M40" s="17">
        <f t="shared" si="28"/>
        <v>5</v>
      </c>
      <c r="O40" s="113"/>
      <c r="P40" s="41" t="s">
        <v>63</v>
      </c>
      <c r="Q40" s="18"/>
      <c r="R40" s="18"/>
      <c r="S40" s="18">
        <v>1</v>
      </c>
      <c r="T40" s="15">
        <f t="shared" si="4"/>
        <v>1</v>
      </c>
      <c r="U40" s="18"/>
      <c r="V40" s="18"/>
      <c r="W40" s="18">
        <v>1</v>
      </c>
      <c r="X40" s="15">
        <f t="shared" si="5"/>
        <v>1</v>
      </c>
      <c r="Y40" s="16">
        <f t="shared" si="29"/>
        <v>0</v>
      </c>
      <c r="Z40" s="16">
        <f t="shared" si="29"/>
        <v>0</v>
      </c>
      <c r="AA40" s="17">
        <f t="shared" si="29"/>
        <v>2</v>
      </c>
    </row>
    <row r="41" spans="1:27" ht="12.75" customHeight="1" thickBot="1">
      <c r="A41" s="113"/>
      <c r="B41" s="41" t="s">
        <v>64</v>
      </c>
      <c r="C41" s="18"/>
      <c r="D41" s="18">
        <v>4</v>
      </c>
      <c r="E41" s="18">
        <v>8</v>
      </c>
      <c r="F41" s="15">
        <f t="shared" si="2"/>
        <v>12</v>
      </c>
      <c r="G41" s="18"/>
      <c r="H41" s="18">
        <v>4</v>
      </c>
      <c r="I41" s="18">
        <v>2</v>
      </c>
      <c r="J41" s="15">
        <f t="shared" si="3"/>
        <v>6</v>
      </c>
      <c r="K41" s="16">
        <f t="shared" si="28"/>
        <v>0</v>
      </c>
      <c r="L41" s="16">
        <f t="shared" si="28"/>
        <v>8</v>
      </c>
      <c r="M41" s="17">
        <f t="shared" si="28"/>
        <v>10</v>
      </c>
      <c r="O41" s="113"/>
      <c r="P41" s="41" t="s">
        <v>64</v>
      </c>
      <c r="Q41" s="18"/>
      <c r="R41" s="18">
        <v>1</v>
      </c>
      <c r="S41" s="18"/>
      <c r="T41" s="15">
        <f t="shared" si="4"/>
        <v>1</v>
      </c>
      <c r="U41" s="18">
        <v>1</v>
      </c>
      <c r="V41" s="18"/>
      <c r="W41" s="18"/>
      <c r="X41" s="15">
        <f t="shared" si="5"/>
        <v>1</v>
      </c>
      <c r="Y41" s="16">
        <f t="shared" si="29"/>
        <v>1</v>
      </c>
      <c r="Z41" s="16">
        <f t="shared" si="29"/>
        <v>1</v>
      </c>
      <c r="AA41" s="17">
        <f t="shared" si="29"/>
        <v>0</v>
      </c>
    </row>
    <row r="42" spans="1:27" ht="12.75" customHeight="1" thickBot="1">
      <c r="A42" s="113"/>
      <c r="B42" s="39" t="s">
        <v>25</v>
      </c>
      <c r="C42" s="40">
        <f>C41+C40+C39+C35+C38+C37+C36</f>
        <v>6</v>
      </c>
      <c r="D42" s="40">
        <f aca="true" t="shared" si="30" ref="D42:M42">D41+D40+D39+D35+D38+D37+D36</f>
        <v>29</v>
      </c>
      <c r="E42" s="40">
        <f t="shared" si="30"/>
        <v>49</v>
      </c>
      <c r="F42" s="15">
        <f t="shared" si="2"/>
        <v>84</v>
      </c>
      <c r="G42" s="40">
        <f t="shared" si="30"/>
        <v>17</v>
      </c>
      <c r="H42" s="40">
        <f t="shared" si="30"/>
        <v>19</v>
      </c>
      <c r="I42" s="40">
        <f t="shared" si="30"/>
        <v>6</v>
      </c>
      <c r="J42" s="15">
        <f t="shared" si="3"/>
        <v>42</v>
      </c>
      <c r="K42" s="40">
        <f t="shared" si="30"/>
        <v>23</v>
      </c>
      <c r="L42" s="40">
        <f t="shared" si="30"/>
        <v>48</v>
      </c>
      <c r="M42" s="40">
        <f t="shared" si="30"/>
        <v>55</v>
      </c>
      <c r="O42" s="113"/>
      <c r="P42" s="39" t="s">
        <v>25</v>
      </c>
      <c r="Q42" s="40">
        <f aca="true" t="shared" si="31" ref="Q42:AA42">Q41+Q40+Q39+Q35+Q38+Q37+Q36</f>
        <v>2</v>
      </c>
      <c r="R42" s="40">
        <f t="shared" si="31"/>
        <v>4</v>
      </c>
      <c r="S42" s="40">
        <f t="shared" si="31"/>
        <v>1</v>
      </c>
      <c r="T42" s="15">
        <f t="shared" si="4"/>
        <v>7</v>
      </c>
      <c r="U42" s="40">
        <f t="shared" si="31"/>
        <v>3</v>
      </c>
      <c r="V42" s="40">
        <f t="shared" si="31"/>
        <v>3</v>
      </c>
      <c r="W42" s="40">
        <f t="shared" si="31"/>
        <v>1</v>
      </c>
      <c r="X42" s="15">
        <f t="shared" si="5"/>
        <v>7</v>
      </c>
      <c r="Y42" s="40">
        <f t="shared" si="31"/>
        <v>5</v>
      </c>
      <c r="Z42" s="40">
        <f t="shared" si="31"/>
        <v>7</v>
      </c>
      <c r="AA42" s="40">
        <f t="shared" si="31"/>
        <v>2</v>
      </c>
    </row>
    <row r="43" spans="1:27" ht="12.75" customHeight="1" thickBot="1">
      <c r="A43" s="113" t="s">
        <v>4</v>
      </c>
      <c r="B43" s="41" t="s">
        <v>65</v>
      </c>
      <c r="C43" s="30">
        <v>8</v>
      </c>
      <c r="D43" s="15"/>
      <c r="E43" s="15">
        <v>4</v>
      </c>
      <c r="F43" s="15">
        <f t="shared" si="2"/>
        <v>12</v>
      </c>
      <c r="G43" s="15">
        <v>6</v>
      </c>
      <c r="H43" s="15"/>
      <c r="I43" s="15"/>
      <c r="J43" s="15">
        <f t="shared" si="3"/>
        <v>6</v>
      </c>
      <c r="K43" s="16">
        <f aca="true" t="shared" si="32" ref="K43:M48">G43+C43</f>
        <v>14</v>
      </c>
      <c r="L43" s="16">
        <f t="shared" si="32"/>
        <v>0</v>
      </c>
      <c r="M43" s="17">
        <f t="shared" si="32"/>
        <v>4</v>
      </c>
      <c r="O43" s="113" t="s">
        <v>4</v>
      </c>
      <c r="P43" s="41" t="s">
        <v>65</v>
      </c>
      <c r="Q43" s="30">
        <v>1</v>
      </c>
      <c r="R43" s="15"/>
      <c r="S43" s="15"/>
      <c r="T43" s="15">
        <f t="shared" si="4"/>
        <v>1</v>
      </c>
      <c r="U43" s="15"/>
      <c r="V43" s="15">
        <v>1</v>
      </c>
      <c r="W43" s="15"/>
      <c r="X43" s="15">
        <f t="shared" si="5"/>
        <v>1</v>
      </c>
      <c r="Y43" s="16">
        <f aca="true" t="shared" si="33" ref="Y43:AA48">U43+Q43</f>
        <v>1</v>
      </c>
      <c r="Z43" s="16">
        <f t="shared" si="33"/>
        <v>1</v>
      </c>
      <c r="AA43" s="17">
        <f t="shared" si="33"/>
        <v>0</v>
      </c>
    </row>
    <row r="44" spans="1:27" ht="12.75" customHeight="1" thickBot="1">
      <c r="A44" s="113"/>
      <c r="B44" s="41" t="s">
        <v>66</v>
      </c>
      <c r="C44" s="18">
        <v>7</v>
      </c>
      <c r="D44" s="18">
        <v>1</v>
      </c>
      <c r="E44" s="18">
        <v>4</v>
      </c>
      <c r="F44" s="15">
        <f t="shared" si="2"/>
        <v>12</v>
      </c>
      <c r="G44" s="18">
        <v>4</v>
      </c>
      <c r="H44" s="18">
        <v>2</v>
      </c>
      <c r="I44" s="18"/>
      <c r="J44" s="15">
        <f t="shared" si="3"/>
        <v>6</v>
      </c>
      <c r="K44" s="16">
        <f t="shared" si="32"/>
        <v>11</v>
      </c>
      <c r="L44" s="16">
        <f t="shared" si="32"/>
        <v>3</v>
      </c>
      <c r="M44" s="17">
        <f t="shared" si="32"/>
        <v>4</v>
      </c>
      <c r="O44" s="113"/>
      <c r="P44" s="41" t="s">
        <v>66</v>
      </c>
      <c r="Q44" s="18">
        <v>1</v>
      </c>
      <c r="R44" s="18"/>
      <c r="S44" s="18"/>
      <c r="T44" s="15">
        <f t="shared" si="4"/>
        <v>1</v>
      </c>
      <c r="U44" s="18">
        <v>1</v>
      </c>
      <c r="V44" s="18"/>
      <c r="W44" s="18"/>
      <c r="X44" s="15">
        <f t="shared" si="5"/>
        <v>1</v>
      </c>
      <c r="Y44" s="16">
        <f t="shared" si="33"/>
        <v>2</v>
      </c>
      <c r="Z44" s="16">
        <f t="shared" si="33"/>
        <v>0</v>
      </c>
      <c r="AA44" s="17">
        <f t="shared" si="33"/>
        <v>0</v>
      </c>
    </row>
    <row r="45" spans="1:27" ht="12.75" customHeight="1" thickBot="1">
      <c r="A45" s="113"/>
      <c r="B45" s="41" t="s">
        <v>67</v>
      </c>
      <c r="C45" s="18"/>
      <c r="D45" s="18">
        <v>6</v>
      </c>
      <c r="E45" s="18">
        <v>6</v>
      </c>
      <c r="F45" s="15">
        <f t="shared" si="2"/>
        <v>12</v>
      </c>
      <c r="G45" s="18"/>
      <c r="H45" s="18">
        <v>4</v>
      </c>
      <c r="I45" s="18">
        <v>2</v>
      </c>
      <c r="J45" s="15">
        <f t="shared" si="3"/>
        <v>6</v>
      </c>
      <c r="K45" s="16">
        <f t="shared" si="32"/>
        <v>0</v>
      </c>
      <c r="L45" s="16">
        <f t="shared" si="32"/>
        <v>10</v>
      </c>
      <c r="M45" s="17">
        <f t="shared" si="32"/>
        <v>8</v>
      </c>
      <c r="O45" s="113"/>
      <c r="P45" s="41" t="s">
        <v>67</v>
      </c>
      <c r="Q45" s="18"/>
      <c r="R45" s="18">
        <v>1</v>
      </c>
      <c r="S45" s="18"/>
      <c r="T45" s="15">
        <f t="shared" si="4"/>
        <v>1</v>
      </c>
      <c r="U45" s="18">
        <v>1</v>
      </c>
      <c r="V45" s="18"/>
      <c r="W45" s="18"/>
      <c r="X45" s="15">
        <f t="shared" si="5"/>
        <v>1</v>
      </c>
      <c r="Y45" s="16">
        <f t="shared" si="33"/>
        <v>1</v>
      </c>
      <c r="Z45" s="16">
        <f t="shared" si="33"/>
        <v>1</v>
      </c>
      <c r="AA45" s="17">
        <f t="shared" si="33"/>
        <v>0</v>
      </c>
    </row>
    <row r="46" spans="1:27" ht="12.75" customHeight="1" thickBot="1">
      <c r="A46" s="113"/>
      <c r="B46" s="41" t="s">
        <v>68</v>
      </c>
      <c r="C46" s="18"/>
      <c r="D46" s="18">
        <v>5</v>
      </c>
      <c r="E46" s="18">
        <v>7</v>
      </c>
      <c r="F46" s="15">
        <f t="shared" si="2"/>
        <v>12</v>
      </c>
      <c r="G46" s="18">
        <v>1</v>
      </c>
      <c r="H46" s="18">
        <v>2</v>
      </c>
      <c r="I46" s="18">
        <v>3</v>
      </c>
      <c r="J46" s="15">
        <f t="shared" si="3"/>
        <v>6</v>
      </c>
      <c r="K46" s="16">
        <f t="shared" si="32"/>
        <v>1</v>
      </c>
      <c r="L46" s="16">
        <f t="shared" si="32"/>
        <v>7</v>
      </c>
      <c r="M46" s="17">
        <f t="shared" si="32"/>
        <v>10</v>
      </c>
      <c r="O46" s="113"/>
      <c r="P46" s="41" t="s">
        <v>68</v>
      </c>
      <c r="Q46" s="18"/>
      <c r="R46" s="18">
        <v>1</v>
      </c>
      <c r="S46" s="18"/>
      <c r="T46" s="15">
        <f t="shared" si="4"/>
        <v>1</v>
      </c>
      <c r="U46" s="18"/>
      <c r="V46" s="18">
        <v>1</v>
      </c>
      <c r="W46" s="18"/>
      <c r="X46" s="15">
        <f t="shared" si="5"/>
        <v>1</v>
      </c>
      <c r="Y46" s="16">
        <f t="shared" si="33"/>
        <v>0</v>
      </c>
      <c r="Z46" s="16">
        <f t="shared" si="33"/>
        <v>2</v>
      </c>
      <c r="AA46" s="17">
        <f t="shared" si="33"/>
        <v>0</v>
      </c>
    </row>
    <row r="47" spans="1:27" ht="12.75" customHeight="1" thickBot="1">
      <c r="A47" s="113"/>
      <c r="B47" s="41" t="s">
        <v>69</v>
      </c>
      <c r="C47" s="18"/>
      <c r="D47" s="18">
        <v>2</v>
      </c>
      <c r="E47" s="18">
        <v>10</v>
      </c>
      <c r="F47" s="15">
        <f t="shared" si="2"/>
        <v>12</v>
      </c>
      <c r="G47" s="18"/>
      <c r="H47" s="18">
        <v>2</v>
      </c>
      <c r="I47" s="18">
        <v>4</v>
      </c>
      <c r="J47" s="15">
        <f t="shared" si="3"/>
        <v>6</v>
      </c>
      <c r="K47" s="16">
        <f t="shared" si="32"/>
        <v>0</v>
      </c>
      <c r="L47" s="16">
        <f t="shared" si="32"/>
        <v>4</v>
      </c>
      <c r="M47" s="17">
        <f t="shared" si="32"/>
        <v>14</v>
      </c>
      <c r="O47" s="113"/>
      <c r="P47" s="41" t="s">
        <v>69</v>
      </c>
      <c r="Q47" s="18"/>
      <c r="R47" s="18">
        <v>1</v>
      </c>
      <c r="S47" s="18"/>
      <c r="T47" s="15">
        <f t="shared" si="4"/>
        <v>1</v>
      </c>
      <c r="U47" s="18"/>
      <c r="V47" s="18">
        <v>1</v>
      </c>
      <c r="W47" s="18"/>
      <c r="X47" s="15">
        <f t="shared" si="5"/>
        <v>1</v>
      </c>
      <c r="Y47" s="16">
        <f t="shared" si="33"/>
        <v>0</v>
      </c>
      <c r="Z47" s="16">
        <f t="shared" si="33"/>
        <v>2</v>
      </c>
      <c r="AA47" s="17">
        <f t="shared" si="33"/>
        <v>0</v>
      </c>
    </row>
    <row r="48" spans="1:27" ht="12.75" customHeight="1" thickBot="1">
      <c r="A48" s="113"/>
      <c r="B48" s="45" t="s">
        <v>70</v>
      </c>
      <c r="C48" s="18"/>
      <c r="D48" s="18">
        <v>5</v>
      </c>
      <c r="E48" s="18">
        <v>7</v>
      </c>
      <c r="F48" s="15">
        <f t="shared" si="2"/>
        <v>12</v>
      </c>
      <c r="G48" s="18"/>
      <c r="H48" s="18">
        <v>1</v>
      </c>
      <c r="I48" s="18">
        <v>5</v>
      </c>
      <c r="J48" s="15">
        <f t="shared" si="3"/>
        <v>6</v>
      </c>
      <c r="K48" s="16">
        <f t="shared" si="32"/>
        <v>0</v>
      </c>
      <c r="L48" s="16">
        <f t="shared" si="32"/>
        <v>6</v>
      </c>
      <c r="M48" s="17">
        <f t="shared" si="32"/>
        <v>12</v>
      </c>
      <c r="O48" s="113"/>
      <c r="P48" s="45" t="s">
        <v>70</v>
      </c>
      <c r="Q48" s="18"/>
      <c r="R48" s="18"/>
      <c r="S48" s="18">
        <v>1</v>
      </c>
      <c r="T48" s="15">
        <f t="shared" si="4"/>
        <v>1</v>
      </c>
      <c r="U48" s="18"/>
      <c r="V48" s="18">
        <v>1</v>
      </c>
      <c r="W48" s="18"/>
      <c r="X48" s="15">
        <f t="shared" si="5"/>
        <v>1</v>
      </c>
      <c r="Y48" s="16">
        <f t="shared" si="33"/>
        <v>0</v>
      </c>
      <c r="Z48" s="16">
        <f t="shared" si="33"/>
        <v>1</v>
      </c>
      <c r="AA48" s="17">
        <f t="shared" si="33"/>
        <v>1</v>
      </c>
    </row>
    <row r="49" spans="1:27" ht="15" customHeight="1" thickBot="1">
      <c r="A49" s="113"/>
      <c r="B49" s="39" t="s">
        <v>26</v>
      </c>
      <c r="C49" s="40">
        <f>C48+C47+C44+C43+C46+C45</f>
        <v>15</v>
      </c>
      <c r="D49" s="40">
        <f aca="true" t="shared" si="34" ref="D49:M49">D48+D47+D44+D43+D46+D45</f>
        <v>19</v>
      </c>
      <c r="E49" s="40">
        <f t="shared" si="34"/>
        <v>38</v>
      </c>
      <c r="F49" s="15">
        <f t="shared" si="2"/>
        <v>72</v>
      </c>
      <c r="G49" s="40">
        <f t="shared" si="34"/>
        <v>11</v>
      </c>
      <c r="H49" s="40">
        <f t="shared" si="34"/>
        <v>11</v>
      </c>
      <c r="I49" s="40">
        <f t="shared" si="34"/>
        <v>14</v>
      </c>
      <c r="J49" s="15">
        <f t="shared" si="3"/>
        <v>36</v>
      </c>
      <c r="K49" s="40">
        <f t="shared" si="34"/>
        <v>26</v>
      </c>
      <c r="L49" s="40">
        <f t="shared" si="34"/>
        <v>30</v>
      </c>
      <c r="M49" s="40">
        <f t="shared" si="34"/>
        <v>52</v>
      </c>
      <c r="O49" s="113"/>
      <c r="P49" s="39" t="s">
        <v>26</v>
      </c>
      <c r="Q49" s="40">
        <f aca="true" t="shared" si="35" ref="Q49:AA49">Q48+Q47+Q44+Q43+Q46+Q45</f>
        <v>2</v>
      </c>
      <c r="R49" s="40">
        <f t="shared" si="35"/>
        <v>3</v>
      </c>
      <c r="S49" s="40">
        <f t="shared" si="35"/>
        <v>1</v>
      </c>
      <c r="T49" s="15">
        <f t="shared" si="4"/>
        <v>6</v>
      </c>
      <c r="U49" s="40">
        <f t="shared" si="35"/>
        <v>2</v>
      </c>
      <c r="V49" s="40">
        <f t="shared" si="35"/>
        <v>4</v>
      </c>
      <c r="W49" s="40">
        <f t="shared" si="35"/>
        <v>0</v>
      </c>
      <c r="X49" s="15">
        <f t="shared" si="5"/>
        <v>6</v>
      </c>
      <c r="Y49" s="40">
        <f t="shared" si="35"/>
        <v>4</v>
      </c>
      <c r="Z49" s="40">
        <f t="shared" si="35"/>
        <v>7</v>
      </c>
      <c r="AA49" s="40">
        <f t="shared" si="35"/>
        <v>1</v>
      </c>
    </row>
    <row r="50" spans="1:27" ht="13.5" thickBot="1">
      <c r="A50" s="114" t="s">
        <v>27</v>
      </c>
      <c r="B50" s="115"/>
      <c r="C50" s="19">
        <f>C49+C42+C21+C28+C34+C13</f>
        <v>99</v>
      </c>
      <c r="D50" s="19">
        <f>D49+D42+D21+D28+D34+D13</f>
        <v>122</v>
      </c>
      <c r="E50" s="19">
        <f>E49+E42+E21+E28+E34+E13</f>
        <v>235</v>
      </c>
      <c r="F50" s="15">
        <f t="shared" si="2"/>
        <v>456</v>
      </c>
      <c r="G50" s="19">
        <f>G49+G42+G21+G28+G34+G13</f>
        <v>89</v>
      </c>
      <c r="H50" s="19">
        <f>H49+H42+H21+H28+H34+H13</f>
        <v>80</v>
      </c>
      <c r="I50" s="19">
        <f>I49+I42+I21+I28+I34+I13</f>
        <v>59</v>
      </c>
      <c r="J50" s="15">
        <f t="shared" si="3"/>
        <v>228</v>
      </c>
      <c r="K50" s="19">
        <f>K49+K42+K21+K28+K34+K13</f>
        <v>188</v>
      </c>
      <c r="L50" s="19">
        <f>L49+L42+L21+L28+L34+L13</f>
        <v>202</v>
      </c>
      <c r="M50" s="19">
        <f>M49+M42+M21+M28+M34+M13</f>
        <v>294</v>
      </c>
      <c r="O50" s="114" t="s">
        <v>27</v>
      </c>
      <c r="P50" s="115"/>
      <c r="Q50" s="19">
        <f>Q49+Q42+Q21+Q28+Q34+Q13</f>
        <v>17</v>
      </c>
      <c r="R50" s="19">
        <f>R49+R42+R21+R28+R34+R13</f>
        <v>14</v>
      </c>
      <c r="S50" s="19">
        <f>S49+S42+S21+S28+S34+S13</f>
        <v>7</v>
      </c>
      <c r="T50" s="15">
        <f t="shared" si="4"/>
        <v>38</v>
      </c>
      <c r="U50" s="19">
        <f>U49+U42+U21+U28+U34+U13</f>
        <v>26</v>
      </c>
      <c r="V50" s="19">
        <f>V49+V42+V21+V28+V34+V13</f>
        <v>9</v>
      </c>
      <c r="W50" s="19">
        <f>W49+W42+W21+W28+W34+W13</f>
        <v>3</v>
      </c>
      <c r="X50" s="15">
        <f t="shared" si="5"/>
        <v>38</v>
      </c>
      <c r="Y50" s="19">
        <f>Y49+Y42+Y21+Y28+Y34+Y13</f>
        <v>43</v>
      </c>
      <c r="Z50" s="19">
        <f>Z49+Z42+Z21+Z28+Z34+Z13</f>
        <v>23</v>
      </c>
      <c r="AA50" s="19">
        <f>AA49+AA42+AA21+AA28+AA34+AA13</f>
        <v>10</v>
      </c>
    </row>
    <row r="51" spans="1:27" ht="16.5" thickBot="1">
      <c r="A51" s="109" t="s">
        <v>28</v>
      </c>
      <c r="B51" s="110"/>
      <c r="C51" s="20"/>
      <c r="D51" s="20"/>
      <c r="E51" s="20"/>
      <c r="F51" s="15"/>
      <c r="G51" s="20"/>
      <c r="H51" s="20"/>
      <c r="I51" s="20"/>
      <c r="J51" s="15"/>
      <c r="K51" s="19"/>
      <c r="L51" s="19"/>
      <c r="M51" s="19"/>
      <c r="O51" s="109" t="s">
        <v>28</v>
      </c>
      <c r="P51" s="110"/>
      <c r="Q51" s="20"/>
      <c r="R51" s="20"/>
      <c r="S51" s="20"/>
      <c r="T51" s="15"/>
      <c r="U51" s="20"/>
      <c r="V51" s="20"/>
      <c r="W51" s="20"/>
      <c r="X51" s="15"/>
      <c r="Y51" s="19"/>
      <c r="Z51" s="19"/>
      <c r="AA51" s="33"/>
    </row>
    <row r="52" spans="1:27" ht="16.5" thickBot="1">
      <c r="A52" s="21"/>
      <c r="B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O52" s="21"/>
      <c r="P52" s="22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16.5" thickBot="1">
      <c r="A53" s="111" t="s">
        <v>29</v>
      </c>
      <c r="B53" s="112"/>
      <c r="C53" s="108"/>
      <c r="D53" s="108"/>
      <c r="E53" s="108"/>
      <c r="F53" s="23"/>
      <c r="G53" s="108"/>
      <c r="H53" s="108"/>
      <c r="I53" s="108"/>
      <c r="J53" s="23"/>
      <c r="K53" s="108"/>
      <c r="L53" s="108"/>
      <c r="M53" s="108"/>
      <c r="O53" s="111" t="s">
        <v>29</v>
      </c>
      <c r="P53" s="112"/>
      <c r="Q53" s="108"/>
      <c r="R53" s="108"/>
      <c r="S53" s="108"/>
      <c r="T53" s="23"/>
      <c r="U53" s="108"/>
      <c r="V53" s="108"/>
      <c r="W53" s="108"/>
      <c r="X53" s="23"/>
      <c r="Y53" s="108"/>
      <c r="Z53" s="108"/>
      <c r="AA53" s="108"/>
    </row>
  </sheetData>
  <sheetProtection/>
  <mergeCells count="34">
    <mergeCell ref="P4:P5"/>
    <mergeCell ref="A14:A21"/>
    <mergeCell ref="Q4:S4"/>
    <mergeCell ref="U4:W4"/>
    <mergeCell ref="Y4:AA4"/>
    <mergeCell ref="A6:A13"/>
    <mergeCell ref="O6:O13"/>
    <mergeCell ref="A4:A5"/>
    <mergeCell ref="B4:B5"/>
    <mergeCell ref="C4:E4"/>
    <mergeCell ref="K4:M4"/>
    <mergeCell ref="O4:O5"/>
    <mergeCell ref="A29:A34"/>
    <mergeCell ref="O29:O34"/>
    <mergeCell ref="A22:A28"/>
    <mergeCell ref="O22:O28"/>
    <mergeCell ref="G4:I4"/>
    <mergeCell ref="O14:O21"/>
    <mergeCell ref="A35:A42"/>
    <mergeCell ref="O35:O42"/>
    <mergeCell ref="A43:A49"/>
    <mergeCell ref="O43:O49"/>
    <mergeCell ref="Q53:S53"/>
    <mergeCell ref="A50:B50"/>
    <mergeCell ref="O50:P50"/>
    <mergeCell ref="U53:W53"/>
    <mergeCell ref="Y53:AA53"/>
    <mergeCell ref="A51:B51"/>
    <mergeCell ref="O51:P51"/>
    <mergeCell ref="A53:B53"/>
    <mergeCell ref="C53:E53"/>
    <mergeCell ref="G53:I53"/>
    <mergeCell ref="K53:M53"/>
    <mergeCell ref="O53:P5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E4">
      <selection activeCell="AG37" sqref="AG37"/>
    </sheetView>
  </sheetViews>
  <sheetFormatPr defaultColWidth="9.140625" defaultRowHeight="15"/>
  <cols>
    <col min="1" max="1" width="7.28125" style="24" customWidth="1"/>
    <col min="2" max="2" width="40.57421875" style="24" customWidth="1"/>
    <col min="3" max="13" width="4.28125" style="24" customWidth="1"/>
    <col min="14" max="14" width="3.57421875" style="24" customWidth="1"/>
    <col min="15" max="15" width="7.140625" style="24" bestFit="1" customWidth="1"/>
    <col min="16" max="16" width="40.57421875" style="24" customWidth="1"/>
    <col min="17" max="27" width="4.28125" style="24" customWidth="1"/>
    <col min="28" max="31" width="5.7109375" style="24" customWidth="1"/>
    <col min="32" max="32" width="2.421875" style="24" customWidth="1"/>
    <col min="33" max="34" width="5.7109375" style="24" customWidth="1"/>
    <col min="35" max="16384" width="9.140625" style="24" customWidth="1"/>
  </cols>
  <sheetData>
    <row r="1" spans="2:26" ht="26.25" customHeight="1">
      <c r="B1" s="2" t="s">
        <v>31</v>
      </c>
      <c r="C1" s="26"/>
      <c r="D1" s="4" t="s">
        <v>6</v>
      </c>
      <c r="E1" s="3"/>
      <c r="F1" s="3"/>
      <c r="G1" s="3"/>
      <c r="H1" s="3" t="s">
        <v>7</v>
      </c>
      <c r="I1" s="3"/>
      <c r="J1" s="3"/>
      <c r="K1" s="3" t="s">
        <v>8</v>
      </c>
      <c r="L1" s="3"/>
      <c r="P1" s="2" t="s">
        <v>31</v>
      </c>
      <c r="U1" s="3" t="s">
        <v>6</v>
      </c>
      <c r="V1" s="3"/>
      <c r="W1" s="3"/>
      <c r="X1" s="3" t="s">
        <v>7</v>
      </c>
      <c r="Y1" s="3"/>
      <c r="Z1" s="3" t="s">
        <v>9</v>
      </c>
    </row>
    <row r="2" spans="2:27" ht="23.25" customHeight="1">
      <c r="B2" s="38" t="s">
        <v>32</v>
      </c>
      <c r="C2" s="4" t="s">
        <v>10</v>
      </c>
      <c r="D2" s="26"/>
      <c r="E2" s="4">
        <v>10</v>
      </c>
      <c r="F2" s="26"/>
      <c r="G2" s="4" t="s">
        <v>11</v>
      </c>
      <c r="H2" s="4"/>
      <c r="I2" s="4">
        <v>10</v>
      </c>
      <c r="J2" s="26"/>
      <c r="K2" s="6" t="s">
        <v>12</v>
      </c>
      <c r="L2" s="26"/>
      <c r="M2" s="6">
        <v>20</v>
      </c>
      <c r="P2" s="38" t="s">
        <v>32</v>
      </c>
      <c r="Q2" s="4" t="s">
        <v>10</v>
      </c>
      <c r="R2" s="26"/>
      <c r="S2" s="4">
        <v>5</v>
      </c>
      <c r="T2" s="26"/>
      <c r="U2" s="4" t="s">
        <v>11</v>
      </c>
      <c r="V2" s="26"/>
      <c r="W2" s="4">
        <v>2</v>
      </c>
      <c r="X2" s="26"/>
      <c r="Y2" s="6" t="s">
        <v>12</v>
      </c>
      <c r="Z2" s="26"/>
      <c r="AA2" s="4">
        <v>7</v>
      </c>
    </row>
    <row r="3" spans="1:27" ht="15" customHeight="1" thickBot="1">
      <c r="A3" s="7" t="s">
        <v>13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7" t="s">
        <v>13</v>
      </c>
      <c r="P3" s="8" t="s">
        <v>14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9" ht="15" customHeight="1" thickBot="1">
      <c r="A4" s="118" t="s">
        <v>15</v>
      </c>
      <c r="B4" s="121" t="s">
        <v>16</v>
      </c>
      <c r="C4" s="124" t="s">
        <v>10</v>
      </c>
      <c r="D4" s="125"/>
      <c r="E4" s="127"/>
      <c r="F4" s="34"/>
      <c r="G4" s="124" t="s">
        <v>11</v>
      </c>
      <c r="H4" s="125"/>
      <c r="I4" s="127"/>
      <c r="J4" s="34"/>
      <c r="K4" s="124" t="s">
        <v>12</v>
      </c>
      <c r="L4" s="125"/>
      <c r="M4" s="126"/>
      <c r="O4" s="118" t="s">
        <v>15</v>
      </c>
      <c r="P4" s="121" t="s">
        <v>16</v>
      </c>
      <c r="Q4" s="124" t="s">
        <v>10</v>
      </c>
      <c r="R4" s="125"/>
      <c r="S4" s="127"/>
      <c r="T4" s="34"/>
      <c r="U4" s="124" t="s">
        <v>11</v>
      </c>
      <c r="V4" s="125"/>
      <c r="W4" s="127"/>
      <c r="X4" s="34"/>
      <c r="Y4" s="124" t="s">
        <v>12</v>
      </c>
      <c r="Z4" s="125"/>
      <c r="AA4" s="126"/>
      <c r="AB4" s="25"/>
      <c r="AC4" s="25"/>
    </row>
    <row r="5" spans="1:29" ht="15" customHeight="1" thickBot="1">
      <c r="A5" s="119"/>
      <c r="B5" s="122"/>
      <c r="C5" s="11" t="s">
        <v>17</v>
      </c>
      <c r="D5" s="11" t="s">
        <v>18</v>
      </c>
      <c r="E5" s="11" t="s">
        <v>19</v>
      </c>
      <c r="F5" s="11"/>
      <c r="G5" s="11" t="s">
        <v>17</v>
      </c>
      <c r="H5" s="11" t="s">
        <v>18</v>
      </c>
      <c r="I5" s="11" t="s">
        <v>19</v>
      </c>
      <c r="J5" s="11"/>
      <c r="K5" s="11" t="s">
        <v>17</v>
      </c>
      <c r="L5" s="11" t="s">
        <v>18</v>
      </c>
      <c r="M5" s="13" t="s">
        <v>19</v>
      </c>
      <c r="O5" s="119"/>
      <c r="P5" s="122"/>
      <c r="Q5" s="11" t="s">
        <v>17</v>
      </c>
      <c r="R5" s="11" t="s">
        <v>18</v>
      </c>
      <c r="S5" s="11" t="s">
        <v>19</v>
      </c>
      <c r="T5" s="11"/>
      <c r="U5" s="11" t="s">
        <v>17</v>
      </c>
      <c r="V5" s="11" t="s">
        <v>18</v>
      </c>
      <c r="W5" s="11" t="s">
        <v>19</v>
      </c>
      <c r="X5" s="11"/>
      <c r="Y5" s="11" t="s">
        <v>17</v>
      </c>
      <c r="Z5" s="11" t="s">
        <v>18</v>
      </c>
      <c r="AA5" s="13" t="s">
        <v>19</v>
      </c>
      <c r="AB5" s="25"/>
      <c r="AC5" s="25"/>
    </row>
    <row r="6" spans="1:29" ht="12.75" customHeight="1" thickBot="1" thickTop="1">
      <c r="A6" s="120" t="s">
        <v>0</v>
      </c>
      <c r="B6" s="35" t="s">
        <v>33</v>
      </c>
      <c r="C6" s="30">
        <v>2</v>
      </c>
      <c r="D6" s="15">
        <v>4</v>
      </c>
      <c r="E6" s="15">
        <v>12</v>
      </c>
      <c r="F6" s="15">
        <f>E6+D6+C6</f>
        <v>18</v>
      </c>
      <c r="G6" s="15"/>
      <c r="H6" s="15">
        <v>11</v>
      </c>
      <c r="I6" s="15">
        <v>8</v>
      </c>
      <c r="J6" s="15">
        <f>I6+H6+G6</f>
        <v>19</v>
      </c>
      <c r="K6" s="16">
        <f aca="true" t="shared" si="0" ref="K6:M12">G6+C6</f>
        <v>2</v>
      </c>
      <c r="L6" s="16">
        <f t="shared" si="0"/>
        <v>15</v>
      </c>
      <c r="M6" s="17">
        <f t="shared" si="0"/>
        <v>20</v>
      </c>
      <c r="O6" s="120" t="s">
        <v>0</v>
      </c>
      <c r="P6" s="35" t="s">
        <v>33</v>
      </c>
      <c r="Q6" s="30"/>
      <c r="R6" s="15">
        <v>2</v>
      </c>
      <c r="S6" s="15">
        <v>3</v>
      </c>
      <c r="T6" s="15">
        <f>S6+R6+Q6</f>
        <v>5</v>
      </c>
      <c r="U6" s="15">
        <v>2</v>
      </c>
      <c r="V6" s="15"/>
      <c r="W6" s="15"/>
      <c r="X6" s="15">
        <f>W6+V6+U6</f>
        <v>2</v>
      </c>
      <c r="Y6" s="16">
        <f aca="true" t="shared" si="1" ref="Y6:AA12">U6+Q6</f>
        <v>2</v>
      </c>
      <c r="Z6" s="16">
        <f t="shared" si="1"/>
        <v>2</v>
      </c>
      <c r="AA6" s="17">
        <f t="shared" si="1"/>
        <v>3</v>
      </c>
      <c r="AB6" s="25"/>
      <c r="AC6" s="25"/>
    </row>
    <row r="7" spans="1:29" ht="12.75" customHeight="1" thickBot="1">
      <c r="A7" s="113"/>
      <c r="B7" s="36" t="s">
        <v>34</v>
      </c>
      <c r="C7" s="18">
        <v>3</v>
      </c>
      <c r="D7" s="18">
        <v>9</v>
      </c>
      <c r="E7" s="18">
        <v>6</v>
      </c>
      <c r="F7" s="15">
        <f aca="true" t="shared" si="2" ref="F7:F50">E7+D7+C7</f>
        <v>18</v>
      </c>
      <c r="G7" s="18">
        <v>7</v>
      </c>
      <c r="H7" s="18">
        <v>5</v>
      </c>
      <c r="I7" s="18">
        <v>7</v>
      </c>
      <c r="J7" s="15">
        <f aca="true" t="shared" si="3" ref="J7:J50">I7+H7+G7</f>
        <v>19</v>
      </c>
      <c r="K7" s="16">
        <f t="shared" si="0"/>
        <v>10</v>
      </c>
      <c r="L7" s="16">
        <f t="shared" si="0"/>
        <v>14</v>
      </c>
      <c r="M7" s="17">
        <f t="shared" si="0"/>
        <v>13</v>
      </c>
      <c r="O7" s="113"/>
      <c r="P7" s="36" t="s">
        <v>34</v>
      </c>
      <c r="Q7" s="18">
        <v>2</v>
      </c>
      <c r="R7" s="18">
        <v>3</v>
      </c>
      <c r="S7" s="18"/>
      <c r="T7" s="15">
        <f aca="true" t="shared" si="4" ref="T7:T50">S7+R7+Q7</f>
        <v>5</v>
      </c>
      <c r="U7" s="18">
        <v>2</v>
      </c>
      <c r="V7" s="18"/>
      <c r="W7" s="18"/>
      <c r="X7" s="15">
        <f aca="true" t="shared" si="5" ref="X7:X50">W7+V7+U7</f>
        <v>2</v>
      </c>
      <c r="Y7" s="16">
        <f t="shared" si="1"/>
        <v>4</v>
      </c>
      <c r="Z7" s="16">
        <f t="shared" si="1"/>
        <v>3</v>
      </c>
      <c r="AA7" s="17">
        <f t="shared" si="1"/>
        <v>0</v>
      </c>
      <c r="AB7" s="25"/>
      <c r="AC7" s="25"/>
    </row>
    <row r="8" spans="1:29" ht="12.75" customHeight="1" thickBot="1">
      <c r="A8" s="113"/>
      <c r="B8" s="36" t="s">
        <v>35</v>
      </c>
      <c r="C8" s="18"/>
      <c r="D8" s="18">
        <v>4</v>
      </c>
      <c r="E8" s="18">
        <v>14</v>
      </c>
      <c r="F8" s="15">
        <f t="shared" si="2"/>
        <v>18</v>
      </c>
      <c r="G8" s="18"/>
      <c r="H8" s="18">
        <v>5</v>
      </c>
      <c r="I8" s="18">
        <v>14</v>
      </c>
      <c r="J8" s="15">
        <f t="shared" si="3"/>
        <v>19</v>
      </c>
      <c r="K8" s="16">
        <f t="shared" si="0"/>
        <v>0</v>
      </c>
      <c r="L8" s="16">
        <f t="shared" si="0"/>
        <v>9</v>
      </c>
      <c r="M8" s="17">
        <f t="shared" si="0"/>
        <v>28</v>
      </c>
      <c r="O8" s="113"/>
      <c r="P8" s="36" t="s">
        <v>35</v>
      </c>
      <c r="Q8" s="18"/>
      <c r="R8" s="18">
        <v>2</v>
      </c>
      <c r="S8" s="18">
        <v>3</v>
      </c>
      <c r="T8" s="15">
        <f t="shared" si="4"/>
        <v>5</v>
      </c>
      <c r="U8" s="18">
        <v>2</v>
      </c>
      <c r="V8" s="18"/>
      <c r="W8" s="18"/>
      <c r="X8" s="15">
        <f t="shared" si="5"/>
        <v>2</v>
      </c>
      <c r="Y8" s="16">
        <f t="shared" si="1"/>
        <v>2</v>
      </c>
      <c r="Z8" s="16">
        <f t="shared" si="1"/>
        <v>2</v>
      </c>
      <c r="AA8" s="17">
        <f t="shared" si="1"/>
        <v>3</v>
      </c>
      <c r="AB8" s="25"/>
      <c r="AC8" s="25"/>
    </row>
    <row r="9" spans="1:29" ht="12.75" customHeight="1" thickBot="1">
      <c r="A9" s="113"/>
      <c r="B9" s="36" t="s">
        <v>36</v>
      </c>
      <c r="C9" s="18"/>
      <c r="D9" s="18"/>
      <c r="E9" s="18">
        <v>18</v>
      </c>
      <c r="F9" s="15">
        <f t="shared" si="2"/>
        <v>18</v>
      </c>
      <c r="G9" s="18"/>
      <c r="H9" s="18"/>
      <c r="I9" s="18">
        <v>19</v>
      </c>
      <c r="J9" s="15">
        <f t="shared" si="3"/>
        <v>19</v>
      </c>
      <c r="K9" s="16">
        <f t="shared" si="0"/>
        <v>0</v>
      </c>
      <c r="L9" s="16">
        <f t="shared" si="0"/>
        <v>0</v>
      </c>
      <c r="M9" s="17">
        <f t="shared" si="0"/>
        <v>37</v>
      </c>
      <c r="O9" s="113"/>
      <c r="P9" s="36" t="s">
        <v>36</v>
      </c>
      <c r="Q9" s="18"/>
      <c r="R9" s="18"/>
      <c r="S9" s="18">
        <v>5</v>
      </c>
      <c r="T9" s="15">
        <f t="shared" si="4"/>
        <v>5</v>
      </c>
      <c r="U9" s="18"/>
      <c r="V9" s="18"/>
      <c r="W9" s="18">
        <v>2</v>
      </c>
      <c r="X9" s="15">
        <f t="shared" si="5"/>
        <v>2</v>
      </c>
      <c r="Y9" s="16">
        <f t="shared" si="1"/>
        <v>0</v>
      </c>
      <c r="Z9" s="16">
        <f t="shared" si="1"/>
        <v>0</v>
      </c>
      <c r="AA9" s="17">
        <f t="shared" si="1"/>
        <v>7</v>
      </c>
      <c r="AB9" s="25"/>
      <c r="AC9" s="25"/>
    </row>
    <row r="10" spans="1:29" ht="12.75" customHeight="1" thickBot="1">
      <c r="A10" s="113"/>
      <c r="B10" s="36" t="s">
        <v>37</v>
      </c>
      <c r="C10" s="18">
        <v>1</v>
      </c>
      <c r="D10" s="18">
        <v>2</v>
      </c>
      <c r="E10" s="18">
        <v>15</v>
      </c>
      <c r="F10" s="15">
        <f t="shared" si="2"/>
        <v>18</v>
      </c>
      <c r="G10" s="18">
        <v>1</v>
      </c>
      <c r="H10" s="18">
        <v>3</v>
      </c>
      <c r="I10" s="18">
        <v>15</v>
      </c>
      <c r="J10" s="15">
        <f t="shared" si="3"/>
        <v>19</v>
      </c>
      <c r="K10" s="16">
        <f t="shared" si="0"/>
        <v>2</v>
      </c>
      <c r="L10" s="16">
        <f t="shared" si="0"/>
        <v>5</v>
      </c>
      <c r="M10" s="17">
        <f t="shared" si="0"/>
        <v>30</v>
      </c>
      <c r="O10" s="113"/>
      <c r="P10" s="36" t="s">
        <v>37</v>
      </c>
      <c r="Q10" s="18"/>
      <c r="R10" s="18">
        <v>2</v>
      </c>
      <c r="S10" s="18">
        <v>3</v>
      </c>
      <c r="T10" s="15">
        <f t="shared" si="4"/>
        <v>5</v>
      </c>
      <c r="U10" s="18">
        <v>2</v>
      </c>
      <c r="V10" s="18"/>
      <c r="W10" s="18"/>
      <c r="X10" s="15">
        <f t="shared" si="5"/>
        <v>2</v>
      </c>
      <c r="Y10" s="16">
        <f t="shared" si="1"/>
        <v>2</v>
      </c>
      <c r="Z10" s="16">
        <f t="shared" si="1"/>
        <v>2</v>
      </c>
      <c r="AA10" s="17">
        <f t="shared" si="1"/>
        <v>3</v>
      </c>
      <c r="AB10" s="25"/>
      <c r="AC10" s="25"/>
    </row>
    <row r="11" spans="1:29" ht="12.75" customHeight="1" thickBot="1">
      <c r="A11" s="113"/>
      <c r="B11" s="36" t="s">
        <v>38</v>
      </c>
      <c r="C11" s="18"/>
      <c r="D11" s="18"/>
      <c r="E11" s="18">
        <v>18</v>
      </c>
      <c r="F11" s="15">
        <f t="shared" si="2"/>
        <v>18</v>
      </c>
      <c r="G11" s="18"/>
      <c r="H11" s="18">
        <v>1</v>
      </c>
      <c r="I11" s="18">
        <v>18</v>
      </c>
      <c r="J11" s="15">
        <f t="shared" si="3"/>
        <v>19</v>
      </c>
      <c r="K11" s="16">
        <f t="shared" si="0"/>
        <v>0</v>
      </c>
      <c r="L11" s="16">
        <f t="shared" si="0"/>
        <v>1</v>
      </c>
      <c r="M11" s="17">
        <f t="shared" si="0"/>
        <v>36</v>
      </c>
      <c r="O11" s="113"/>
      <c r="P11" s="36" t="s">
        <v>38</v>
      </c>
      <c r="Q11" s="18"/>
      <c r="R11" s="18"/>
      <c r="S11" s="18">
        <v>5</v>
      </c>
      <c r="T11" s="15">
        <f t="shared" si="4"/>
        <v>5</v>
      </c>
      <c r="U11" s="18"/>
      <c r="V11" s="18">
        <v>2</v>
      </c>
      <c r="W11" s="18"/>
      <c r="X11" s="15">
        <f t="shared" si="5"/>
        <v>2</v>
      </c>
      <c r="Y11" s="16">
        <f t="shared" si="1"/>
        <v>0</v>
      </c>
      <c r="Z11" s="16">
        <f t="shared" si="1"/>
        <v>2</v>
      </c>
      <c r="AA11" s="17">
        <f t="shared" si="1"/>
        <v>5</v>
      </c>
      <c r="AB11" s="25"/>
      <c r="AC11" s="25"/>
    </row>
    <row r="12" spans="1:29" ht="12.75" customHeight="1" thickBot="1">
      <c r="A12" s="113"/>
      <c r="B12" s="36" t="s">
        <v>39</v>
      </c>
      <c r="C12" s="18"/>
      <c r="D12" s="18">
        <v>1</v>
      </c>
      <c r="E12" s="18">
        <v>17</v>
      </c>
      <c r="F12" s="15">
        <f t="shared" si="2"/>
        <v>18</v>
      </c>
      <c r="G12" s="18"/>
      <c r="H12" s="18">
        <v>3</v>
      </c>
      <c r="I12" s="18">
        <v>16</v>
      </c>
      <c r="J12" s="15">
        <f t="shared" si="3"/>
        <v>19</v>
      </c>
      <c r="K12" s="16">
        <f t="shared" si="0"/>
        <v>0</v>
      </c>
      <c r="L12" s="16">
        <f t="shared" si="0"/>
        <v>4</v>
      </c>
      <c r="M12" s="17">
        <f t="shared" si="0"/>
        <v>33</v>
      </c>
      <c r="O12" s="113"/>
      <c r="P12" s="36" t="s">
        <v>39</v>
      </c>
      <c r="Q12" s="18"/>
      <c r="R12" s="18">
        <v>1</v>
      </c>
      <c r="S12" s="18">
        <v>4</v>
      </c>
      <c r="T12" s="15">
        <f t="shared" si="4"/>
        <v>5</v>
      </c>
      <c r="U12" s="18">
        <v>1</v>
      </c>
      <c r="V12" s="18">
        <v>1</v>
      </c>
      <c r="W12" s="18"/>
      <c r="X12" s="15">
        <f t="shared" si="5"/>
        <v>2</v>
      </c>
      <c r="Y12" s="16">
        <f t="shared" si="1"/>
        <v>1</v>
      </c>
      <c r="Z12" s="16">
        <f t="shared" si="1"/>
        <v>2</v>
      </c>
      <c r="AA12" s="17">
        <f t="shared" si="1"/>
        <v>4</v>
      </c>
      <c r="AB12" s="25"/>
      <c r="AC12" s="25"/>
    </row>
    <row r="13" spans="1:29" ht="12.75" customHeight="1" thickBot="1">
      <c r="A13" s="113"/>
      <c r="B13" s="39" t="s">
        <v>20</v>
      </c>
      <c r="C13" s="40">
        <f>C11+C8+C7+C6+C9+C10+C12</f>
        <v>6</v>
      </c>
      <c r="D13" s="40">
        <f aca="true" t="shared" si="6" ref="D13:I13">D11+D8+D7+D6+D9+D10+D12</f>
        <v>20</v>
      </c>
      <c r="E13" s="40">
        <f t="shared" si="6"/>
        <v>100</v>
      </c>
      <c r="F13" s="15">
        <f t="shared" si="2"/>
        <v>126</v>
      </c>
      <c r="G13" s="40">
        <f t="shared" si="6"/>
        <v>8</v>
      </c>
      <c r="H13" s="40">
        <f t="shared" si="6"/>
        <v>28</v>
      </c>
      <c r="I13" s="40">
        <f t="shared" si="6"/>
        <v>97</v>
      </c>
      <c r="J13" s="15">
        <f t="shared" si="3"/>
        <v>133</v>
      </c>
      <c r="K13" s="40">
        <f>K11+K8+K7+K6+K9+K10+K12</f>
        <v>14</v>
      </c>
      <c r="L13" s="40">
        <f>L11+L8+L7+L6+L9+L10+L12</f>
        <v>48</v>
      </c>
      <c r="M13" s="40">
        <f>M11+M8+M7+M6+M9+M10+M12</f>
        <v>197</v>
      </c>
      <c r="O13" s="113"/>
      <c r="P13" s="39" t="s">
        <v>20</v>
      </c>
      <c r="Q13" s="40">
        <f aca="true" t="shared" si="7" ref="Q13:AA13">Q11+Q8+Q7+Q6+Q9+Q10+Q12</f>
        <v>2</v>
      </c>
      <c r="R13" s="40">
        <f t="shared" si="7"/>
        <v>10</v>
      </c>
      <c r="S13" s="40">
        <f t="shared" si="7"/>
        <v>23</v>
      </c>
      <c r="T13" s="15">
        <f t="shared" si="4"/>
        <v>35</v>
      </c>
      <c r="U13" s="40">
        <f t="shared" si="7"/>
        <v>9</v>
      </c>
      <c r="V13" s="40">
        <f t="shared" si="7"/>
        <v>3</v>
      </c>
      <c r="W13" s="40">
        <f t="shared" si="7"/>
        <v>2</v>
      </c>
      <c r="X13" s="15">
        <f t="shared" si="5"/>
        <v>14</v>
      </c>
      <c r="Y13" s="40">
        <f t="shared" si="7"/>
        <v>11</v>
      </c>
      <c r="Z13" s="40">
        <f t="shared" si="7"/>
        <v>13</v>
      </c>
      <c r="AA13" s="40">
        <f t="shared" si="7"/>
        <v>25</v>
      </c>
      <c r="AB13" s="25"/>
      <c r="AC13" s="25"/>
    </row>
    <row r="14" spans="1:27" ht="12.75" customHeight="1" thickBot="1">
      <c r="A14" s="113" t="s">
        <v>1</v>
      </c>
      <c r="B14" s="42" t="s">
        <v>40</v>
      </c>
      <c r="C14" s="30">
        <v>3</v>
      </c>
      <c r="D14" s="15">
        <v>12</v>
      </c>
      <c r="E14" s="15">
        <v>3</v>
      </c>
      <c r="F14" s="15">
        <f aca="true" t="shared" si="8" ref="F14:F21">E14+D14+C14</f>
        <v>18</v>
      </c>
      <c r="G14" s="15">
        <v>3</v>
      </c>
      <c r="H14" s="15">
        <v>10</v>
      </c>
      <c r="I14" s="15">
        <v>6</v>
      </c>
      <c r="J14" s="15">
        <f aca="true" t="shared" si="9" ref="J14:J21">I14+H14+G14</f>
        <v>19</v>
      </c>
      <c r="K14" s="16">
        <f aca="true" t="shared" si="10" ref="K14:M20">G14+C14</f>
        <v>6</v>
      </c>
      <c r="L14" s="16">
        <f t="shared" si="10"/>
        <v>22</v>
      </c>
      <c r="M14" s="17">
        <f t="shared" si="10"/>
        <v>9</v>
      </c>
      <c r="O14" s="113" t="s">
        <v>1</v>
      </c>
      <c r="P14" s="42" t="s">
        <v>40</v>
      </c>
      <c r="Q14" s="30">
        <v>2</v>
      </c>
      <c r="R14" s="15">
        <v>3</v>
      </c>
      <c r="S14" s="15"/>
      <c r="T14" s="15">
        <f aca="true" t="shared" si="11" ref="T14:T21">S14+R14+Q14</f>
        <v>5</v>
      </c>
      <c r="U14" s="15">
        <v>2</v>
      </c>
      <c r="V14" s="15"/>
      <c r="W14" s="15"/>
      <c r="X14" s="15">
        <f aca="true" t="shared" si="12" ref="X14:X21">W14+V14+U14</f>
        <v>2</v>
      </c>
      <c r="Y14" s="16">
        <f aca="true" t="shared" si="13" ref="Y14:AA20">U14+Q14</f>
        <v>4</v>
      </c>
      <c r="Z14" s="16">
        <f t="shared" si="13"/>
        <v>3</v>
      </c>
      <c r="AA14" s="17">
        <f t="shared" si="13"/>
        <v>0</v>
      </c>
    </row>
    <row r="15" spans="1:27" ht="12.75" customHeight="1" thickBot="1">
      <c r="A15" s="113"/>
      <c r="B15" s="42" t="s">
        <v>41</v>
      </c>
      <c r="C15" s="30">
        <v>4</v>
      </c>
      <c r="D15" s="15">
        <v>10</v>
      </c>
      <c r="E15" s="15">
        <v>4</v>
      </c>
      <c r="F15" s="15">
        <f t="shared" si="8"/>
        <v>18</v>
      </c>
      <c r="G15" s="15">
        <v>10</v>
      </c>
      <c r="H15" s="15">
        <v>5</v>
      </c>
      <c r="I15" s="15">
        <v>4</v>
      </c>
      <c r="J15" s="15">
        <f t="shared" si="9"/>
        <v>19</v>
      </c>
      <c r="K15" s="16">
        <f t="shared" si="10"/>
        <v>14</v>
      </c>
      <c r="L15" s="16">
        <f t="shared" si="10"/>
        <v>15</v>
      </c>
      <c r="M15" s="17">
        <f t="shared" si="10"/>
        <v>8</v>
      </c>
      <c r="O15" s="113"/>
      <c r="P15" s="42" t="s">
        <v>41</v>
      </c>
      <c r="Q15" s="30">
        <v>3</v>
      </c>
      <c r="R15" s="15">
        <v>2</v>
      </c>
      <c r="S15" s="15"/>
      <c r="T15" s="15">
        <f t="shared" si="11"/>
        <v>5</v>
      </c>
      <c r="U15" s="15">
        <v>2</v>
      </c>
      <c r="V15" s="15"/>
      <c r="W15" s="15"/>
      <c r="X15" s="15">
        <f t="shared" si="12"/>
        <v>2</v>
      </c>
      <c r="Y15" s="16">
        <f t="shared" si="13"/>
        <v>5</v>
      </c>
      <c r="Z15" s="16">
        <f t="shared" si="13"/>
        <v>2</v>
      </c>
      <c r="AA15" s="17">
        <f t="shared" si="13"/>
        <v>0</v>
      </c>
    </row>
    <row r="16" spans="1:27" ht="12.75" customHeight="1" thickBot="1">
      <c r="A16" s="113"/>
      <c r="B16" s="42" t="s">
        <v>42</v>
      </c>
      <c r="C16" s="30"/>
      <c r="D16" s="15"/>
      <c r="E16" s="15">
        <v>18</v>
      </c>
      <c r="F16" s="15">
        <f t="shared" si="8"/>
        <v>18</v>
      </c>
      <c r="G16" s="15"/>
      <c r="H16" s="15"/>
      <c r="I16" s="15">
        <v>19</v>
      </c>
      <c r="J16" s="15">
        <f t="shared" si="9"/>
        <v>19</v>
      </c>
      <c r="K16" s="16">
        <f t="shared" si="10"/>
        <v>0</v>
      </c>
      <c r="L16" s="16">
        <f t="shared" si="10"/>
        <v>0</v>
      </c>
      <c r="M16" s="17">
        <f t="shared" si="10"/>
        <v>37</v>
      </c>
      <c r="O16" s="113"/>
      <c r="P16" s="42" t="s">
        <v>42</v>
      </c>
      <c r="Q16" s="30"/>
      <c r="R16" s="15">
        <v>1</v>
      </c>
      <c r="S16" s="15"/>
      <c r="T16" s="15">
        <f t="shared" si="11"/>
        <v>1</v>
      </c>
      <c r="U16" s="15">
        <v>1</v>
      </c>
      <c r="V16" s="15">
        <v>1</v>
      </c>
      <c r="W16" s="15"/>
      <c r="X16" s="15">
        <f t="shared" si="12"/>
        <v>2</v>
      </c>
      <c r="Y16" s="16">
        <f t="shared" si="13"/>
        <v>1</v>
      </c>
      <c r="Z16" s="16">
        <f t="shared" si="13"/>
        <v>2</v>
      </c>
      <c r="AA16" s="17">
        <f t="shared" si="13"/>
        <v>0</v>
      </c>
    </row>
    <row r="17" spans="1:27" ht="12.75" customHeight="1" thickBot="1">
      <c r="A17" s="113"/>
      <c r="B17" s="42" t="s">
        <v>43</v>
      </c>
      <c r="C17" s="30"/>
      <c r="D17" s="15">
        <v>7</v>
      </c>
      <c r="E17" s="15">
        <v>11</v>
      </c>
      <c r="F17" s="15">
        <f t="shared" si="8"/>
        <v>18</v>
      </c>
      <c r="G17" s="15">
        <v>3</v>
      </c>
      <c r="H17" s="15">
        <v>3</v>
      </c>
      <c r="I17" s="15">
        <v>13</v>
      </c>
      <c r="J17" s="15">
        <f t="shared" si="9"/>
        <v>19</v>
      </c>
      <c r="K17" s="16">
        <f t="shared" si="10"/>
        <v>3</v>
      </c>
      <c r="L17" s="16">
        <f t="shared" si="10"/>
        <v>10</v>
      </c>
      <c r="M17" s="17">
        <f t="shared" si="10"/>
        <v>24</v>
      </c>
      <c r="O17" s="113"/>
      <c r="P17" s="42" t="s">
        <v>43</v>
      </c>
      <c r="Q17" s="30">
        <v>3</v>
      </c>
      <c r="R17" s="15">
        <v>2</v>
      </c>
      <c r="S17" s="15"/>
      <c r="T17" s="15">
        <f t="shared" si="11"/>
        <v>5</v>
      </c>
      <c r="U17" s="15">
        <v>2</v>
      </c>
      <c r="V17" s="15"/>
      <c r="W17" s="15"/>
      <c r="X17" s="15">
        <f t="shared" si="12"/>
        <v>2</v>
      </c>
      <c r="Y17" s="16">
        <f t="shared" si="13"/>
        <v>5</v>
      </c>
      <c r="Z17" s="16">
        <f t="shared" si="13"/>
        <v>2</v>
      </c>
      <c r="AA17" s="17">
        <f t="shared" si="13"/>
        <v>0</v>
      </c>
    </row>
    <row r="18" spans="1:27" ht="12.75" customHeight="1" thickBot="1">
      <c r="A18" s="113"/>
      <c r="B18" s="42" t="s">
        <v>55</v>
      </c>
      <c r="C18" s="18">
        <v>3</v>
      </c>
      <c r="D18" s="18">
        <v>12</v>
      </c>
      <c r="E18" s="18">
        <v>3</v>
      </c>
      <c r="F18" s="15">
        <f t="shared" si="8"/>
        <v>18</v>
      </c>
      <c r="G18" s="18">
        <v>8</v>
      </c>
      <c r="H18" s="18">
        <v>7</v>
      </c>
      <c r="I18" s="18">
        <v>4</v>
      </c>
      <c r="J18" s="15">
        <f t="shared" si="9"/>
        <v>19</v>
      </c>
      <c r="K18" s="16">
        <f t="shared" si="10"/>
        <v>11</v>
      </c>
      <c r="L18" s="16">
        <f t="shared" si="10"/>
        <v>19</v>
      </c>
      <c r="M18" s="17">
        <f t="shared" si="10"/>
        <v>7</v>
      </c>
      <c r="O18" s="113"/>
      <c r="P18" s="42" t="s">
        <v>55</v>
      </c>
      <c r="Q18" s="18">
        <v>4</v>
      </c>
      <c r="R18" s="18">
        <v>1</v>
      </c>
      <c r="S18" s="18"/>
      <c r="T18" s="15">
        <f t="shared" si="11"/>
        <v>5</v>
      </c>
      <c r="U18" s="18">
        <v>2</v>
      </c>
      <c r="V18" s="18"/>
      <c r="W18" s="18"/>
      <c r="X18" s="15">
        <f t="shared" si="12"/>
        <v>2</v>
      </c>
      <c r="Y18" s="16">
        <f t="shared" si="13"/>
        <v>6</v>
      </c>
      <c r="Z18" s="16">
        <f t="shared" si="13"/>
        <v>1</v>
      </c>
      <c r="AA18" s="17">
        <f t="shared" si="13"/>
        <v>0</v>
      </c>
    </row>
    <row r="19" spans="1:27" ht="12.75" customHeight="1" thickBot="1">
      <c r="A19" s="113"/>
      <c r="B19" s="42" t="s">
        <v>56</v>
      </c>
      <c r="C19" s="18">
        <v>7</v>
      </c>
      <c r="D19" s="18">
        <v>7</v>
      </c>
      <c r="E19" s="18">
        <v>4</v>
      </c>
      <c r="F19" s="15">
        <f t="shared" si="8"/>
        <v>18</v>
      </c>
      <c r="G19" s="18">
        <v>13</v>
      </c>
      <c r="H19" s="18">
        <v>3</v>
      </c>
      <c r="I19" s="18">
        <v>3</v>
      </c>
      <c r="J19" s="15">
        <f t="shared" si="9"/>
        <v>19</v>
      </c>
      <c r="K19" s="16">
        <f t="shared" si="10"/>
        <v>20</v>
      </c>
      <c r="L19" s="16">
        <f t="shared" si="10"/>
        <v>10</v>
      </c>
      <c r="M19" s="17">
        <f t="shared" si="10"/>
        <v>7</v>
      </c>
      <c r="O19" s="113"/>
      <c r="P19" s="42" t="s">
        <v>56</v>
      </c>
      <c r="Q19" s="18">
        <v>5</v>
      </c>
      <c r="R19" s="18"/>
      <c r="S19" s="18"/>
      <c r="T19" s="15">
        <f t="shared" si="11"/>
        <v>5</v>
      </c>
      <c r="U19" s="18">
        <v>2</v>
      </c>
      <c r="V19" s="18"/>
      <c r="W19" s="18"/>
      <c r="X19" s="15">
        <f t="shared" si="12"/>
        <v>2</v>
      </c>
      <c r="Y19" s="16">
        <f t="shared" si="13"/>
        <v>7</v>
      </c>
      <c r="Z19" s="16">
        <f t="shared" si="13"/>
        <v>0</v>
      </c>
      <c r="AA19" s="17">
        <f t="shared" si="13"/>
        <v>0</v>
      </c>
    </row>
    <row r="20" spans="1:27" ht="12.75" customHeight="1" thickBot="1">
      <c r="A20" s="113"/>
      <c r="B20" s="42" t="s">
        <v>57</v>
      </c>
      <c r="C20" s="18"/>
      <c r="D20" s="18">
        <v>3</v>
      </c>
      <c r="E20" s="18">
        <v>15</v>
      </c>
      <c r="F20" s="15">
        <f t="shared" si="8"/>
        <v>18</v>
      </c>
      <c r="G20" s="18">
        <v>1</v>
      </c>
      <c r="H20" s="18">
        <v>11</v>
      </c>
      <c r="I20" s="18">
        <v>7</v>
      </c>
      <c r="J20" s="15">
        <f t="shared" si="9"/>
        <v>19</v>
      </c>
      <c r="K20" s="16">
        <f t="shared" si="10"/>
        <v>1</v>
      </c>
      <c r="L20" s="16">
        <f t="shared" si="10"/>
        <v>14</v>
      </c>
      <c r="M20" s="17">
        <f t="shared" si="10"/>
        <v>22</v>
      </c>
      <c r="O20" s="113"/>
      <c r="P20" s="42" t="s">
        <v>57</v>
      </c>
      <c r="Q20" s="18">
        <v>3</v>
      </c>
      <c r="R20" s="18">
        <v>2</v>
      </c>
      <c r="S20" s="18"/>
      <c r="T20" s="15">
        <f t="shared" si="11"/>
        <v>5</v>
      </c>
      <c r="U20" s="18">
        <v>2</v>
      </c>
      <c r="V20" s="18"/>
      <c r="W20" s="18"/>
      <c r="X20" s="15">
        <f t="shared" si="12"/>
        <v>2</v>
      </c>
      <c r="Y20" s="16">
        <f t="shared" si="13"/>
        <v>5</v>
      </c>
      <c r="Z20" s="16">
        <f t="shared" si="13"/>
        <v>2</v>
      </c>
      <c r="AA20" s="17">
        <f t="shared" si="13"/>
        <v>0</v>
      </c>
    </row>
    <row r="21" spans="1:27" ht="12.75" customHeight="1" thickBot="1">
      <c r="A21" s="113"/>
      <c r="B21" s="39" t="s">
        <v>23</v>
      </c>
      <c r="C21" s="40">
        <f>C20+C19+C18+C14+C15+C16+C17</f>
        <v>17</v>
      </c>
      <c r="D21" s="40">
        <f aca="true" t="shared" si="14" ref="D21:I21">D20+D19+D18+D14+D15+D16+D17</f>
        <v>51</v>
      </c>
      <c r="E21" s="40">
        <f t="shared" si="14"/>
        <v>58</v>
      </c>
      <c r="F21" s="15">
        <f t="shared" si="8"/>
        <v>126</v>
      </c>
      <c r="G21" s="40">
        <f t="shared" si="14"/>
        <v>38</v>
      </c>
      <c r="H21" s="40">
        <f t="shared" si="14"/>
        <v>39</v>
      </c>
      <c r="I21" s="40">
        <f t="shared" si="14"/>
        <v>56</v>
      </c>
      <c r="J21" s="15">
        <f t="shared" si="9"/>
        <v>133</v>
      </c>
      <c r="K21" s="40">
        <f>K20+K19+K18+K14+K15+K16+K17</f>
        <v>55</v>
      </c>
      <c r="L21" s="40">
        <f>L20+L19+L18+L14+L15+L16+L17</f>
        <v>90</v>
      </c>
      <c r="M21" s="40">
        <f>M20+M19+M18+M14+M15+M16+M17</f>
        <v>114</v>
      </c>
      <c r="O21" s="113"/>
      <c r="P21" s="39" t="s">
        <v>23</v>
      </c>
      <c r="Q21" s="40">
        <f aca="true" t="shared" si="15" ref="Q21:AA21">Q20+Q19+Q18+Q14+Q15+Q16+Q17</f>
        <v>20</v>
      </c>
      <c r="R21" s="40">
        <f t="shared" si="15"/>
        <v>11</v>
      </c>
      <c r="S21" s="40">
        <f t="shared" si="15"/>
        <v>0</v>
      </c>
      <c r="T21" s="15">
        <f t="shared" si="11"/>
        <v>31</v>
      </c>
      <c r="U21" s="40">
        <f t="shared" si="15"/>
        <v>13</v>
      </c>
      <c r="V21" s="40">
        <f t="shared" si="15"/>
        <v>1</v>
      </c>
      <c r="W21" s="40">
        <f t="shared" si="15"/>
        <v>0</v>
      </c>
      <c r="X21" s="15">
        <f t="shared" si="12"/>
        <v>14</v>
      </c>
      <c r="Y21" s="40">
        <f t="shared" si="15"/>
        <v>33</v>
      </c>
      <c r="Z21" s="40">
        <f t="shared" si="15"/>
        <v>12</v>
      </c>
      <c r="AA21" s="40">
        <f t="shared" si="15"/>
        <v>0</v>
      </c>
    </row>
    <row r="22" spans="1:29" ht="12.75" customHeight="1" thickBot="1">
      <c r="A22" s="113" t="s">
        <v>2</v>
      </c>
      <c r="B22" s="42" t="s">
        <v>44</v>
      </c>
      <c r="C22" s="30">
        <v>16</v>
      </c>
      <c r="D22" s="15">
        <v>1</v>
      </c>
      <c r="E22" s="15">
        <v>1</v>
      </c>
      <c r="F22" s="15">
        <f t="shared" si="2"/>
        <v>18</v>
      </c>
      <c r="G22" s="15">
        <v>14</v>
      </c>
      <c r="H22" s="15">
        <v>4</v>
      </c>
      <c r="I22" s="15">
        <v>1</v>
      </c>
      <c r="J22" s="15">
        <f t="shared" si="3"/>
        <v>19</v>
      </c>
      <c r="K22" s="16">
        <f aca="true" t="shared" si="16" ref="K22:M27">G22+C22</f>
        <v>30</v>
      </c>
      <c r="L22" s="16">
        <f t="shared" si="16"/>
        <v>5</v>
      </c>
      <c r="M22" s="17">
        <f t="shared" si="16"/>
        <v>2</v>
      </c>
      <c r="O22" s="113" t="s">
        <v>2</v>
      </c>
      <c r="P22" s="42" t="s">
        <v>44</v>
      </c>
      <c r="Q22" s="30">
        <v>5</v>
      </c>
      <c r="R22" s="15"/>
      <c r="S22" s="15"/>
      <c r="T22" s="15">
        <f t="shared" si="4"/>
        <v>5</v>
      </c>
      <c r="U22" s="15">
        <v>2</v>
      </c>
      <c r="V22" s="15"/>
      <c r="W22" s="15"/>
      <c r="X22" s="15">
        <f t="shared" si="5"/>
        <v>2</v>
      </c>
      <c r="Y22" s="16">
        <f aca="true" t="shared" si="17" ref="Y22:AA27">U22+Q22</f>
        <v>7</v>
      </c>
      <c r="Z22" s="16">
        <f t="shared" si="17"/>
        <v>0</v>
      </c>
      <c r="AA22" s="17">
        <f t="shared" si="17"/>
        <v>0</v>
      </c>
      <c r="AB22" s="25"/>
      <c r="AC22" s="25"/>
    </row>
    <row r="23" spans="1:29" ht="12.75" customHeight="1" thickBot="1">
      <c r="A23" s="113"/>
      <c r="B23" s="42" t="s">
        <v>45</v>
      </c>
      <c r="C23" s="18">
        <v>14</v>
      </c>
      <c r="D23" s="18">
        <v>3</v>
      </c>
      <c r="E23" s="18">
        <v>1</v>
      </c>
      <c r="F23" s="15">
        <f t="shared" si="2"/>
        <v>18</v>
      </c>
      <c r="G23" s="18">
        <v>8</v>
      </c>
      <c r="H23" s="18">
        <v>10</v>
      </c>
      <c r="I23" s="18">
        <v>1</v>
      </c>
      <c r="J23" s="15">
        <f t="shared" si="3"/>
        <v>19</v>
      </c>
      <c r="K23" s="16">
        <f t="shared" si="16"/>
        <v>22</v>
      </c>
      <c r="L23" s="16">
        <f t="shared" si="16"/>
        <v>13</v>
      </c>
      <c r="M23" s="17">
        <f t="shared" si="16"/>
        <v>2</v>
      </c>
      <c r="O23" s="113"/>
      <c r="P23" s="42" t="s">
        <v>45</v>
      </c>
      <c r="Q23" s="18">
        <v>5</v>
      </c>
      <c r="R23" s="18"/>
      <c r="S23" s="18"/>
      <c r="T23" s="15">
        <f t="shared" si="4"/>
        <v>5</v>
      </c>
      <c r="U23" s="18">
        <v>2</v>
      </c>
      <c r="V23" s="18"/>
      <c r="W23" s="18"/>
      <c r="X23" s="15">
        <f t="shared" si="5"/>
        <v>2</v>
      </c>
      <c r="Y23" s="16">
        <f t="shared" si="17"/>
        <v>7</v>
      </c>
      <c r="Z23" s="16">
        <f t="shared" si="17"/>
        <v>0</v>
      </c>
      <c r="AA23" s="17">
        <f t="shared" si="17"/>
        <v>0</v>
      </c>
      <c r="AB23" s="25"/>
      <c r="AC23" s="25"/>
    </row>
    <row r="24" spans="1:29" ht="12.75" customHeight="1" thickBot="1">
      <c r="A24" s="113"/>
      <c r="B24" s="42" t="s">
        <v>46</v>
      </c>
      <c r="C24" s="18">
        <v>8</v>
      </c>
      <c r="D24" s="18">
        <v>9</v>
      </c>
      <c r="E24" s="18">
        <v>1</v>
      </c>
      <c r="F24" s="15">
        <f t="shared" si="2"/>
        <v>18</v>
      </c>
      <c r="G24" s="18">
        <v>13</v>
      </c>
      <c r="H24" s="18">
        <v>5</v>
      </c>
      <c r="I24" s="18">
        <v>1</v>
      </c>
      <c r="J24" s="15">
        <f t="shared" si="3"/>
        <v>19</v>
      </c>
      <c r="K24" s="16">
        <f t="shared" si="16"/>
        <v>21</v>
      </c>
      <c r="L24" s="16">
        <f t="shared" si="16"/>
        <v>14</v>
      </c>
      <c r="M24" s="17">
        <f t="shared" si="16"/>
        <v>2</v>
      </c>
      <c r="O24" s="113"/>
      <c r="P24" s="42" t="s">
        <v>46</v>
      </c>
      <c r="Q24" s="18">
        <v>3</v>
      </c>
      <c r="R24" s="18">
        <v>2</v>
      </c>
      <c r="S24" s="18"/>
      <c r="T24" s="15">
        <f t="shared" si="4"/>
        <v>5</v>
      </c>
      <c r="U24" s="18">
        <v>2</v>
      </c>
      <c r="V24" s="18"/>
      <c r="W24" s="18"/>
      <c r="X24" s="15">
        <f t="shared" si="5"/>
        <v>2</v>
      </c>
      <c r="Y24" s="16">
        <f t="shared" si="17"/>
        <v>5</v>
      </c>
      <c r="Z24" s="16">
        <f t="shared" si="17"/>
        <v>2</v>
      </c>
      <c r="AA24" s="17">
        <f t="shared" si="17"/>
        <v>0</v>
      </c>
      <c r="AB24" s="25"/>
      <c r="AC24" s="25"/>
    </row>
    <row r="25" spans="1:29" ht="12.75" customHeight="1" thickBot="1">
      <c r="A25" s="113"/>
      <c r="B25" s="42" t="s">
        <v>47</v>
      </c>
      <c r="C25" s="18">
        <v>7</v>
      </c>
      <c r="D25" s="18">
        <v>9</v>
      </c>
      <c r="E25" s="18">
        <v>2</v>
      </c>
      <c r="F25" s="15">
        <f t="shared" si="2"/>
        <v>18</v>
      </c>
      <c r="G25" s="18">
        <v>12</v>
      </c>
      <c r="H25" s="18">
        <v>5</v>
      </c>
      <c r="I25" s="18">
        <v>2</v>
      </c>
      <c r="J25" s="15">
        <f t="shared" si="3"/>
        <v>19</v>
      </c>
      <c r="K25" s="16">
        <f t="shared" si="16"/>
        <v>19</v>
      </c>
      <c r="L25" s="16">
        <f t="shared" si="16"/>
        <v>14</v>
      </c>
      <c r="M25" s="17">
        <f t="shared" si="16"/>
        <v>4</v>
      </c>
      <c r="O25" s="113"/>
      <c r="P25" s="42" t="s">
        <v>47</v>
      </c>
      <c r="Q25" s="18">
        <v>4</v>
      </c>
      <c r="R25" s="18">
        <v>1</v>
      </c>
      <c r="S25" s="18"/>
      <c r="T25" s="15">
        <f t="shared" si="4"/>
        <v>5</v>
      </c>
      <c r="U25" s="18">
        <v>2</v>
      </c>
      <c r="V25" s="18"/>
      <c r="W25" s="18"/>
      <c r="X25" s="15">
        <f t="shared" si="5"/>
        <v>2</v>
      </c>
      <c r="Y25" s="16">
        <f t="shared" si="17"/>
        <v>6</v>
      </c>
      <c r="Z25" s="16">
        <f t="shared" si="17"/>
        <v>1</v>
      </c>
      <c r="AA25" s="17">
        <f t="shared" si="17"/>
        <v>0</v>
      </c>
      <c r="AB25" s="25"/>
      <c r="AC25" s="25"/>
    </row>
    <row r="26" spans="1:27" ht="12.75" customHeight="1" thickBot="1">
      <c r="A26" s="113"/>
      <c r="B26" s="42" t="s">
        <v>48</v>
      </c>
      <c r="C26" s="18">
        <v>2</v>
      </c>
      <c r="D26" s="18">
        <v>11</v>
      </c>
      <c r="E26" s="18">
        <v>5</v>
      </c>
      <c r="F26" s="15">
        <f t="shared" si="2"/>
        <v>18</v>
      </c>
      <c r="G26" s="18"/>
      <c r="H26" s="18">
        <v>15</v>
      </c>
      <c r="I26" s="18">
        <v>4</v>
      </c>
      <c r="J26" s="15">
        <f t="shared" si="3"/>
        <v>19</v>
      </c>
      <c r="K26" s="16">
        <f t="shared" si="16"/>
        <v>2</v>
      </c>
      <c r="L26" s="16">
        <f t="shared" si="16"/>
        <v>26</v>
      </c>
      <c r="M26" s="17">
        <f t="shared" si="16"/>
        <v>9</v>
      </c>
      <c r="O26" s="113"/>
      <c r="P26" s="42" t="s">
        <v>48</v>
      </c>
      <c r="Q26" s="18"/>
      <c r="R26" s="18">
        <v>5</v>
      </c>
      <c r="S26" s="18"/>
      <c r="T26" s="15">
        <f t="shared" si="4"/>
        <v>5</v>
      </c>
      <c r="U26" s="18">
        <v>2</v>
      </c>
      <c r="V26" s="18"/>
      <c r="W26" s="18"/>
      <c r="X26" s="15">
        <f t="shared" si="5"/>
        <v>2</v>
      </c>
      <c r="Y26" s="16">
        <f t="shared" si="17"/>
        <v>2</v>
      </c>
      <c r="Z26" s="16">
        <f t="shared" si="17"/>
        <v>5</v>
      </c>
      <c r="AA26" s="17">
        <f t="shared" si="17"/>
        <v>0</v>
      </c>
    </row>
    <row r="27" spans="1:27" ht="12.75" customHeight="1" thickBot="1">
      <c r="A27" s="113"/>
      <c r="B27" s="43" t="s">
        <v>49</v>
      </c>
      <c r="C27" s="18">
        <v>7</v>
      </c>
      <c r="D27" s="18">
        <v>9</v>
      </c>
      <c r="E27" s="18">
        <v>2</v>
      </c>
      <c r="F27" s="15">
        <f t="shared" si="2"/>
        <v>18</v>
      </c>
      <c r="G27" s="18">
        <v>8</v>
      </c>
      <c r="H27" s="18">
        <v>10</v>
      </c>
      <c r="I27" s="18">
        <v>1</v>
      </c>
      <c r="J27" s="15">
        <f t="shared" si="3"/>
        <v>19</v>
      </c>
      <c r="K27" s="16">
        <f t="shared" si="16"/>
        <v>15</v>
      </c>
      <c r="L27" s="16">
        <f t="shared" si="16"/>
        <v>19</v>
      </c>
      <c r="M27" s="17">
        <f t="shared" si="16"/>
        <v>3</v>
      </c>
      <c r="O27" s="113"/>
      <c r="P27" s="43" t="s">
        <v>49</v>
      </c>
      <c r="Q27" s="18"/>
      <c r="R27" s="18">
        <v>5</v>
      </c>
      <c r="S27" s="18"/>
      <c r="T27" s="15">
        <f t="shared" si="4"/>
        <v>5</v>
      </c>
      <c r="U27" s="18">
        <v>2</v>
      </c>
      <c r="V27" s="18"/>
      <c r="W27" s="18"/>
      <c r="X27" s="15">
        <f t="shared" si="5"/>
        <v>2</v>
      </c>
      <c r="Y27" s="16">
        <f t="shared" si="17"/>
        <v>2</v>
      </c>
      <c r="Z27" s="16">
        <f t="shared" si="17"/>
        <v>5</v>
      </c>
      <c r="AA27" s="17">
        <f t="shared" si="17"/>
        <v>0</v>
      </c>
    </row>
    <row r="28" spans="1:27" ht="12.75" customHeight="1" thickBot="1">
      <c r="A28" s="113"/>
      <c r="B28" s="44" t="s">
        <v>22</v>
      </c>
      <c r="C28" s="40">
        <f>C27+C26+C23+C22+C24+C25</f>
        <v>54</v>
      </c>
      <c r="D28" s="40">
        <f aca="true" t="shared" si="18" ref="D28:I28">D27+D26+D23+D22+D24+D25</f>
        <v>42</v>
      </c>
      <c r="E28" s="40">
        <f t="shared" si="18"/>
        <v>12</v>
      </c>
      <c r="F28" s="15">
        <f t="shared" si="2"/>
        <v>108</v>
      </c>
      <c r="G28" s="40">
        <f t="shared" si="18"/>
        <v>55</v>
      </c>
      <c r="H28" s="40">
        <f t="shared" si="18"/>
        <v>49</v>
      </c>
      <c r="I28" s="40">
        <f t="shared" si="18"/>
        <v>10</v>
      </c>
      <c r="J28" s="15">
        <f t="shared" si="3"/>
        <v>114</v>
      </c>
      <c r="K28" s="40">
        <f>K27+K26+K23+K22+K24+K25</f>
        <v>109</v>
      </c>
      <c r="L28" s="40">
        <f>L27+L26+L23+L22+L24+L25</f>
        <v>91</v>
      </c>
      <c r="M28" s="40">
        <f>M27+M26+M23+M22+M24+M25</f>
        <v>22</v>
      </c>
      <c r="O28" s="113"/>
      <c r="P28" s="44" t="s">
        <v>22</v>
      </c>
      <c r="Q28" s="40">
        <f aca="true" t="shared" si="19" ref="Q28:AA28">Q27+Q26+Q23+Q22+Q24+Q25</f>
        <v>17</v>
      </c>
      <c r="R28" s="40">
        <f t="shared" si="19"/>
        <v>13</v>
      </c>
      <c r="S28" s="40">
        <f t="shared" si="19"/>
        <v>0</v>
      </c>
      <c r="T28" s="15">
        <f t="shared" si="4"/>
        <v>30</v>
      </c>
      <c r="U28" s="40">
        <f t="shared" si="19"/>
        <v>12</v>
      </c>
      <c r="V28" s="40">
        <f t="shared" si="19"/>
        <v>0</v>
      </c>
      <c r="W28" s="40">
        <f t="shared" si="19"/>
        <v>0</v>
      </c>
      <c r="X28" s="15">
        <f t="shared" si="5"/>
        <v>12</v>
      </c>
      <c r="Y28" s="40">
        <f t="shared" si="19"/>
        <v>29</v>
      </c>
      <c r="Z28" s="40">
        <f t="shared" si="19"/>
        <v>13</v>
      </c>
      <c r="AA28" s="40">
        <f t="shared" si="19"/>
        <v>0</v>
      </c>
    </row>
    <row r="29" spans="1:29" ht="12.75" customHeight="1" thickBot="1">
      <c r="A29" s="120" t="s">
        <v>3</v>
      </c>
      <c r="B29" s="41" t="s">
        <v>50</v>
      </c>
      <c r="C29" s="30"/>
      <c r="D29" s="15">
        <v>6</v>
      </c>
      <c r="E29" s="15">
        <v>12</v>
      </c>
      <c r="F29" s="15">
        <f aca="true" t="shared" si="20" ref="F29:F34">E29+D29+C29</f>
        <v>18</v>
      </c>
      <c r="G29" s="15"/>
      <c r="H29" s="15">
        <v>14</v>
      </c>
      <c r="I29" s="15">
        <v>5</v>
      </c>
      <c r="J29" s="15">
        <f aca="true" t="shared" si="21" ref="J29:J34">I29+H29+G29</f>
        <v>19</v>
      </c>
      <c r="K29" s="16">
        <f aca="true" t="shared" si="22" ref="K29:M33">G29+C29</f>
        <v>0</v>
      </c>
      <c r="L29" s="16">
        <f t="shared" si="22"/>
        <v>20</v>
      </c>
      <c r="M29" s="17">
        <f t="shared" si="22"/>
        <v>17</v>
      </c>
      <c r="O29" s="120" t="s">
        <v>3</v>
      </c>
      <c r="P29" s="41" t="s">
        <v>50</v>
      </c>
      <c r="Q29" s="30">
        <v>2</v>
      </c>
      <c r="R29" s="15">
        <v>3</v>
      </c>
      <c r="S29" s="15"/>
      <c r="T29" s="15">
        <f aca="true" t="shared" si="23" ref="T29:T34">S29+R29+Q29</f>
        <v>5</v>
      </c>
      <c r="U29" s="15">
        <v>2</v>
      </c>
      <c r="V29" s="15"/>
      <c r="W29" s="15"/>
      <c r="X29" s="15">
        <f aca="true" t="shared" si="24" ref="X29:X34">W29+V29+U29</f>
        <v>2</v>
      </c>
      <c r="Y29" s="16">
        <f aca="true" t="shared" si="25" ref="Y29:AA33">U29+Q29</f>
        <v>4</v>
      </c>
      <c r="Z29" s="16">
        <f t="shared" si="25"/>
        <v>3</v>
      </c>
      <c r="AA29" s="17">
        <f t="shared" si="25"/>
        <v>0</v>
      </c>
      <c r="AB29" s="25"/>
      <c r="AC29" s="25"/>
    </row>
    <row r="30" spans="1:29" ht="12.75" customHeight="1" thickBot="1">
      <c r="A30" s="113"/>
      <c r="B30" s="41" t="s">
        <v>51</v>
      </c>
      <c r="C30" s="18"/>
      <c r="D30" s="18">
        <v>6</v>
      </c>
      <c r="E30" s="18">
        <v>12</v>
      </c>
      <c r="F30" s="15">
        <f t="shared" si="20"/>
        <v>18</v>
      </c>
      <c r="G30" s="18">
        <v>2</v>
      </c>
      <c r="H30" s="18">
        <v>8</v>
      </c>
      <c r="I30" s="18">
        <v>9</v>
      </c>
      <c r="J30" s="15">
        <f t="shared" si="21"/>
        <v>19</v>
      </c>
      <c r="K30" s="16">
        <f t="shared" si="22"/>
        <v>2</v>
      </c>
      <c r="L30" s="16">
        <f t="shared" si="22"/>
        <v>14</v>
      </c>
      <c r="M30" s="17">
        <f t="shared" si="22"/>
        <v>21</v>
      </c>
      <c r="O30" s="113"/>
      <c r="P30" s="41" t="s">
        <v>51</v>
      </c>
      <c r="Q30" s="18"/>
      <c r="R30" s="18">
        <v>5</v>
      </c>
      <c r="S30" s="18"/>
      <c r="T30" s="15">
        <f t="shared" si="23"/>
        <v>5</v>
      </c>
      <c r="U30" s="18"/>
      <c r="V30" s="18">
        <v>2</v>
      </c>
      <c r="W30" s="18"/>
      <c r="X30" s="15">
        <f t="shared" si="24"/>
        <v>2</v>
      </c>
      <c r="Y30" s="16">
        <f t="shared" si="25"/>
        <v>0</v>
      </c>
      <c r="Z30" s="16">
        <f t="shared" si="25"/>
        <v>7</v>
      </c>
      <c r="AA30" s="17">
        <f t="shared" si="25"/>
        <v>0</v>
      </c>
      <c r="AB30" s="25"/>
      <c r="AC30" s="25"/>
    </row>
    <row r="31" spans="1:29" ht="12.75" customHeight="1" thickBot="1">
      <c r="A31" s="113"/>
      <c r="B31" s="41" t="s">
        <v>52</v>
      </c>
      <c r="C31" s="18">
        <v>2</v>
      </c>
      <c r="D31" s="18">
        <v>5</v>
      </c>
      <c r="E31" s="18">
        <v>11</v>
      </c>
      <c r="F31" s="15">
        <f t="shared" si="20"/>
        <v>18</v>
      </c>
      <c r="G31" s="18">
        <v>2</v>
      </c>
      <c r="H31" s="18">
        <v>9</v>
      </c>
      <c r="I31" s="18">
        <v>8</v>
      </c>
      <c r="J31" s="15">
        <f t="shared" si="21"/>
        <v>19</v>
      </c>
      <c r="K31" s="16">
        <f t="shared" si="22"/>
        <v>4</v>
      </c>
      <c r="L31" s="16">
        <f t="shared" si="22"/>
        <v>14</v>
      </c>
      <c r="M31" s="17">
        <f t="shared" si="22"/>
        <v>19</v>
      </c>
      <c r="O31" s="113"/>
      <c r="P31" s="41" t="s">
        <v>52</v>
      </c>
      <c r="Q31" s="18">
        <v>1</v>
      </c>
      <c r="R31" s="18">
        <v>4</v>
      </c>
      <c r="S31" s="18"/>
      <c r="T31" s="15">
        <f t="shared" si="23"/>
        <v>5</v>
      </c>
      <c r="U31" s="18">
        <v>1</v>
      </c>
      <c r="V31" s="18">
        <v>1</v>
      </c>
      <c r="W31" s="18"/>
      <c r="X31" s="15">
        <f t="shared" si="24"/>
        <v>2</v>
      </c>
      <c r="Y31" s="16">
        <f t="shared" si="25"/>
        <v>2</v>
      </c>
      <c r="Z31" s="16">
        <f t="shared" si="25"/>
        <v>5</v>
      </c>
      <c r="AA31" s="17">
        <f t="shared" si="25"/>
        <v>0</v>
      </c>
      <c r="AB31" s="25"/>
      <c r="AC31" s="25"/>
    </row>
    <row r="32" spans="1:29" ht="12.75" customHeight="1" thickBot="1">
      <c r="A32" s="113"/>
      <c r="B32" s="41" t="s">
        <v>53</v>
      </c>
      <c r="C32" s="18">
        <v>1</v>
      </c>
      <c r="D32" s="18">
        <v>1</v>
      </c>
      <c r="E32" s="18">
        <v>16</v>
      </c>
      <c r="F32" s="15">
        <f t="shared" si="20"/>
        <v>18</v>
      </c>
      <c r="G32" s="18"/>
      <c r="H32" s="18">
        <v>7</v>
      </c>
      <c r="I32" s="18">
        <v>12</v>
      </c>
      <c r="J32" s="15">
        <f t="shared" si="21"/>
        <v>19</v>
      </c>
      <c r="K32" s="16">
        <f t="shared" si="22"/>
        <v>1</v>
      </c>
      <c r="L32" s="16">
        <f t="shared" si="22"/>
        <v>8</v>
      </c>
      <c r="M32" s="17">
        <f t="shared" si="22"/>
        <v>28</v>
      </c>
      <c r="O32" s="113"/>
      <c r="P32" s="41" t="s">
        <v>53</v>
      </c>
      <c r="Q32" s="18"/>
      <c r="R32" s="18">
        <v>4</v>
      </c>
      <c r="S32" s="18"/>
      <c r="T32" s="15">
        <f t="shared" si="23"/>
        <v>4</v>
      </c>
      <c r="U32" s="18">
        <v>2</v>
      </c>
      <c r="V32" s="18"/>
      <c r="W32" s="18"/>
      <c r="X32" s="15">
        <f t="shared" si="24"/>
        <v>2</v>
      </c>
      <c r="Y32" s="16">
        <f t="shared" si="25"/>
        <v>2</v>
      </c>
      <c r="Z32" s="16">
        <f t="shared" si="25"/>
        <v>4</v>
      </c>
      <c r="AA32" s="17">
        <f t="shared" si="25"/>
        <v>0</v>
      </c>
      <c r="AB32" s="25"/>
      <c r="AC32" s="25"/>
    </row>
    <row r="33" spans="1:29" ht="12.75" customHeight="1" thickBot="1">
      <c r="A33" s="113"/>
      <c r="B33" s="41" t="s">
        <v>54</v>
      </c>
      <c r="C33" s="18"/>
      <c r="D33" s="18">
        <v>3</v>
      </c>
      <c r="E33" s="18">
        <v>15</v>
      </c>
      <c r="F33" s="15">
        <f t="shared" si="20"/>
        <v>18</v>
      </c>
      <c r="G33" s="18"/>
      <c r="H33" s="18">
        <v>6</v>
      </c>
      <c r="I33" s="18">
        <v>13</v>
      </c>
      <c r="J33" s="15">
        <f t="shared" si="21"/>
        <v>19</v>
      </c>
      <c r="K33" s="16">
        <f t="shared" si="22"/>
        <v>0</v>
      </c>
      <c r="L33" s="16">
        <f t="shared" si="22"/>
        <v>9</v>
      </c>
      <c r="M33" s="17">
        <f t="shared" si="22"/>
        <v>28</v>
      </c>
      <c r="O33" s="113"/>
      <c r="P33" s="41" t="s">
        <v>54</v>
      </c>
      <c r="Q33" s="18">
        <v>1</v>
      </c>
      <c r="R33" s="18">
        <v>4</v>
      </c>
      <c r="S33" s="18"/>
      <c r="T33" s="15">
        <f t="shared" si="23"/>
        <v>5</v>
      </c>
      <c r="U33" s="18">
        <v>1</v>
      </c>
      <c r="V33" s="18">
        <v>1</v>
      </c>
      <c r="W33" s="18"/>
      <c r="X33" s="15">
        <f t="shared" si="24"/>
        <v>2</v>
      </c>
      <c r="Y33" s="16">
        <f t="shared" si="25"/>
        <v>2</v>
      </c>
      <c r="Z33" s="16">
        <f t="shared" si="25"/>
        <v>5</v>
      </c>
      <c r="AA33" s="17">
        <f t="shared" si="25"/>
        <v>0</v>
      </c>
      <c r="AB33" s="25"/>
      <c r="AC33" s="25"/>
    </row>
    <row r="34" spans="1:29" ht="12.75" customHeight="1" thickBot="1">
      <c r="A34" s="113"/>
      <c r="B34" s="39" t="s">
        <v>21</v>
      </c>
      <c r="C34" s="40">
        <f>C32+C31+C30+C29+C33</f>
        <v>3</v>
      </c>
      <c r="D34" s="40">
        <f aca="true" t="shared" si="26" ref="D34:I34">D32+D31+D30+D29+D33</f>
        <v>21</v>
      </c>
      <c r="E34" s="40">
        <f t="shared" si="26"/>
        <v>66</v>
      </c>
      <c r="F34" s="15">
        <f t="shared" si="20"/>
        <v>90</v>
      </c>
      <c r="G34" s="40">
        <f t="shared" si="26"/>
        <v>4</v>
      </c>
      <c r="H34" s="40">
        <f t="shared" si="26"/>
        <v>44</v>
      </c>
      <c r="I34" s="40">
        <f t="shared" si="26"/>
        <v>47</v>
      </c>
      <c r="J34" s="15">
        <f t="shared" si="21"/>
        <v>95</v>
      </c>
      <c r="K34" s="40">
        <f>K32+K31+K30+K29+K33</f>
        <v>7</v>
      </c>
      <c r="L34" s="40">
        <f>L32+L31+L30+L29+L33</f>
        <v>65</v>
      </c>
      <c r="M34" s="40">
        <f>M32+M31+M30+M29+M33</f>
        <v>113</v>
      </c>
      <c r="O34" s="113"/>
      <c r="P34" s="39" t="s">
        <v>21</v>
      </c>
      <c r="Q34" s="40">
        <f aca="true" t="shared" si="27" ref="Q34:AA34">Q32+Q31+Q30+Q29+Q33</f>
        <v>4</v>
      </c>
      <c r="R34" s="40">
        <f t="shared" si="27"/>
        <v>20</v>
      </c>
      <c r="S34" s="40">
        <f t="shared" si="27"/>
        <v>0</v>
      </c>
      <c r="T34" s="15">
        <f t="shared" si="23"/>
        <v>24</v>
      </c>
      <c r="U34" s="40">
        <f t="shared" si="27"/>
        <v>6</v>
      </c>
      <c r="V34" s="40">
        <f t="shared" si="27"/>
        <v>4</v>
      </c>
      <c r="W34" s="40">
        <f t="shared" si="27"/>
        <v>0</v>
      </c>
      <c r="X34" s="15">
        <f t="shared" si="24"/>
        <v>10</v>
      </c>
      <c r="Y34" s="40">
        <f t="shared" si="27"/>
        <v>10</v>
      </c>
      <c r="Z34" s="40">
        <f t="shared" si="27"/>
        <v>24</v>
      </c>
      <c r="AA34" s="40">
        <f t="shared" si="27"/>
        <v>0</v>
      </c>
      <c r="AB34" s="25"/>
      <c r="AC34" s="25"/>
    </row>
    <row r="35" spans="1:27" ht="12.75" customHeight="1" thickBot="1">
      <c r="A35" s="113" t="s">
        <v>24</v>
      </c>
      <c r="B35" s="41" t="s">
        <v>58</v>
      </c>
      <c r="C35" s="30">
        <v>3</v>
      </c>
      <c r="D35" s="15">
        <v>10</v>
      </c>
      <c r="E35" s="15">
        <v>5</v>
      </c>
      <c r="F35" s="15">
        <f t="shared" si="2"/>
        <v>18</v>
      </c>
      <c r="G35" s="15">
        <v>8</v>
      </c>
      <c r="H35" s="15">
        <v>4</v>
      </c>
      <c r="I35" s="15">
        <v>7</v>
      </c>
      <c r="J35" s="15">
        <f t="shared" si="3"/>
        <v>19</v>
      </c>
      <c r="K35" s="16">
        <f aca="true" t="shared" si="28" ref="K35:M41">G35+C35</f>
        <v>11</v>
      </c>
      <c r="L35" s="16">
        <f t="shared" si="28"/>
        <v>14</v>
      </c>
      <c r="M35" s="17">
        <f t="shared" si="28"/>
        <v>12</v>
      </c>
      <c r="O35" s="113" t="s">
        <v>24</v>
      </c>
      <c r="P35" s="41" t="s">
        <v>58</v>
      </c>
      <c r="Q35" s="30">
        <v>4</v>
      </c>
      <c r="R35" s="15">
        <v>1</v>
      </c>
      <c r="S35" s="15"/>
      <c r="T35" s="15">
        <f t="shared" si="4"/>
        <v>5</v>
      </c>
      <c r="U35" s="15">
        <v>1</v>
      </c>
      <c r="V35" s="15">
        <v>1</v>
      </c>
      <c r="W35" s="15"/>
      <c r="X35" s="15">
        <f t="shared" si="5"/>
        <v>2</v>
      </c>
      <c r="Y35" s="16">
        <f aca="true" t="shared" si="29" ref="Y35:AA41">U35+Q35</f>
        <v>5</v>
      </c>
      <c r="Z35" s="16">
        <f t="shared" si="29"/>
        <v>2</v>
      </c>
      <c r="AA35" s="17">
        <f t="shared" si="29"/>
        <v>0</v>
      </c>
    </row>
    <row r="36" spans="1:27" ht="12.75" customHeight="1" thickBot="1">
      <c r="A36" s="113"/>
      <c r="B36" s="41" t="s">
        <v>59</v>
      </c>
      <c r="C36" s="30">
        <v>2</v>
      </c>
      <c r="D36" s="15">
        <v>7</v>
      </c>
      <c r="E36" s="15">
        <v>9</v>
      </c>
      <c r="F36" s="15">
        <f t="shared" si="2"/>
        <v>18</v>
      </c>
      <c r="G36" s="15">
        <v>1</v>
      </c>
      <c r="H36" s="15">
        <v>6</v>
      </c>
      <c r="I36" s="15">
        <v>12</v>
      </c>
      <c r="J36" s="15">
        <f t="shared" si="3"/>
        <v>19</v>
      </c>
      <c r="K36" s="16">
        <f t="shared" si="28"/>
        <v>3</v>
      </c>
      <c r="L36" s="16">
        <f t="shared" si="28"/>
        <v>13</v>
      </c>
      <c r="M36" s="17">
        <f t="shared" si="28"/>
        <v>21</v>
      </c>
      <c r="O36" s="113"/>
      <c r="P36" s="41" t="s">
        <v>59</v>
      </c>
      <c r="Q36" s="30"/>
      <c r="R36" s="15">
        <v>4</v>
      </c>
      <c r="S36" s="15">
        <v>1</v>
      </c>
      <c r="T36" s="15">
        <f t="shared" si="4"/>
        <v>5</v>
      </c>
      <c r="U36" s="15">
        <v>2</v>
      </c>
      <c r="V36" s="15"/>
      <c r="W36" s="15"/>
      <c r="X36" s="15">
        <f t="shared" si="5"/>
        <v>2</v>
      </c>
      <c r="Y36" s="16">
        <f t="shared" si="29"/>
        <v>2</v>
      </c>
      <c r="Z36" s="16">
        <f t="shared" si="29"/>
        <v>4</v>
      </c>
      <c r="AA36" s="17">
        <f t="shared" si="29"/>
        <v>1</v>
      </c>
    </row>
    <row r="37" spans="1:27" ht="12.75" customHeight="1" thickBot="1">
      <c r="A37" s="113"/>
      <c r="B37" s="41" t="s">
        <v>60</v>
      </c>
      <c r="C37" s="30">
        <v>4</v>
      </c>
      <c r="D37" s="15">
        <v>4</v>
      </c>
      <c r="E37" s="15">
        <v>10</v>
      </c>
      <c r="F37" s="15">
        <f t="shared" si="2"/>
        <v>18</v>
      </c>
      <c r="G37" s="15">
        <v>4</v>
      </c>
      <c r="H37" s="15">
        <v>5</v>
      </c>
      <c r="I37" s="15">
        <v>10</v>
      </c>
      <c r="J37" s="15">
        <f t="shared" si="3"/>
        <v>19</v>
      </c>
      <c r="K37" s="16">
        <f t="shared" si="28"/>
        <v>8</v>
      </c>
      <c r="L37" s="16">
        <f t="shared" si="28"/>
        <v>9</v>
      </c>
      <c r="M37" s="17">
        <f t="shared" si="28"/>
        <v>20</v>
      </c>
      <c r="O37" s="113"/>
      <c r="P37" s="41" t="s">
        <v>60</v>
      </c>
      <c r="Q37" s="30"/>
      <c r="R37" s="15">
        <v>3</v>
      </c>
      <c r="S37" s="15">
        <v>2</v>
      </c>
      <c r="T37" s="15">
        <f t="shared" si="4"/>
        <v>5</v>
      </c>
      <c r="U37" s="15"/>
      <c r="V37" s="15">
        <v>2</v>
      </c>
      <c r="W37" s="15"/>
      <c r="X37" s="15">
        <f t="shared" si="5"/>
        <v>2</v>
      </c>
      <c r="Y37" s="16">
        <f t="shared" si="29"/>
        <v>0</v>
      </c>
      <c r="Z37" s="16">
        <f t="shared" si="29"/>
        <v>5</v>
      </c>
      <c r="AA37" s="17">
        <f t="shared" si="29"/>
        <v>2</v>
      </c>
    </row>
    <row r="38" spans="1:27" ht="12.75" customHeight="1" thickBot="1">
      <c r="A38" s="113"/>
      <c r="B38" s="41" t="s">
        <v>61</v>
      </c>
      <c r="C38" s="30">
        <v>1</v>
      </c>
      <c r="D38" s="15">
        <v>9</v>
      </c>
      <c r="E38" s="15">
        <v>8</v>
      </c>
      <c r="F38" s="15">
        <f t="shared" si="2"/>
        <v>18</v>
      </c>
      <c r="G38" s="15">
        <v>1</v>
      </c>
      <c r="H38" s="15">
        <v>9</v>
      </c>
      <c r="I38" s="15">
        <v>9</v>
      </c>
      <c r="J38" s="15">
        <f t="shared" si="3"/>
        <v>19</v>
      </c>
      <c r="K38" s="16">
        <f t="shared" si="28"/>
        <v>2</v>
      </c>
      <c r="L38" s="16">
        <f t="shared" si="28"/>
        <v>18</v>
      </c>
      <c r="M38" s="17">
        <f t="shared" si="28"/>
        <v>17</v>
      </c>
      <c r="O38" s="113"/>
      <c r="P38" s="41" t="s">
        <v>61</v>
      </c>
      <c r="Q38" s="30"/>
      <c r="R38" s="15">
        <v>3</v>
      </c>
      <c r="S38" s="15">
        <v>2</v>
      </c>
      <c r="T38" s="15">
        <f t="shared" si="4"/>
        <v>5</v>
      </c>
      <c r="U38" s="15"/>
      <c r="V38" s="15">
        <v>2</v>
      </c>
      <c r="W38" s="15"/>
      <c r="X38" s="15">
        <f t="shared" si="5"/>
        <v>2</v>
      </c>
      <c r="Y38" s="16">
        <f t="shared" si="29"/>
        <v>0</v>
      </c>
      <c r="Z38" s="16">
        <f t="shared" si="29"/>
        <v>5</v>
      </c>
      <c r="AA38" s="17">
        <f t="shared" si="29"/>
        <v>2</v>
      </c>
    </row>
    <row r="39" spans="1:27" ht="12.75" customHeight="1" thickBot="1">
      <c r="A39" s="113"/>
      <c r="B39" s="41" t="s">
        <v>62</v>
      </c>
      <c r="C39" s="18">
        <v>2</v>
      </c>
      <c r="D39" s="18">
        <v>6</v>
      </c>
      <c r="E39" s="18">
        <v>10</v>
      </c>
      <c r="F39" s="15">
        <f t="shared" si="2"/>
        <v>18</v>
      </c>
      <c r="G39" s="18">
        <v>2</v>
      </c>
      <c r="H39" s="18">
        <v>11</v>
      </c>
      <c r="I39" s="18">
        <v>6</v>
      </c>
      <c r="J39" s="15">
        <f t="shared" si="3"/>
        <v>19</v>
      </c>
      <c r="K39" s="16">
        <f t="shared" si="28"/>
        <v>4</v>
      </c>
      <c r="L39" s="16">
        <f t="shared" si="28"/>
        <v>17</v>
      </c>
      <c r="M39" s="17">
        <f t="shared" si="28"/>
        <v>16</v>
      </c>
      <c r="O39" s="113"/>
      <c r="P39" s="41" t="s">
        <v>62</v>
      </c>
      <c r="Q39" s="18">
        <v>1</v>
      </c>
      <c r="R39" s="18">
        <v>2</v>
      </c>
      <c r="S39" s="18">
        <v>2</v>
      </c>
      <c r="T39" s="15">
        <f t="shared" si="4"/>
        <v>5</v>
      </c>
      <c r="U39" s="18">
        <v>1</v>
      </c>
      <c r="V39" s="18">
        <v>1</v>
      </c>
      <c r="W39" s="18"/>
      <c r="X39" s="15">
        <f t="shared" si="5"/>
        <v>2</v>
      </c>
      <c r="Y39" s="16">
        <f t="shared" si="29"/>
        <v>2</v>
      </c>
      <c r="Z39" s="16">
        <f t="shared" si="29"/>
        <v>3</v>
      </c>
      <c r="AA39" s="17">
        <f t="shared" si="29"/>
        <v>2</v>
      </c>
    </row>
    <row r="40" spans="1:27" ht="12.75" customHeight="1" thickBot="1">
      <c r="A40" s="113"/>
      <c r="B40" s="41" t="s">
        <v>63</v>
      </c>
      <c r="C40" s="18">
        <v>1</v>
      </c>
      <c r="D40" s="18">
        <v>6</v>
      </c>
      <c r="E40" s="18">
        <v>11</v>
      </c>
      <c r="F40" s="15">
        <f t="shared" si="2"/>
        <v>18</v>
      </c>
      <c r="G40" s="18">
        <v>1</v>
      </c>
      <c r="H40" s="18">
        <v>10</v>
      </c>
      <c r="I40" s="18">
        <v>8</v>
      </c>
      <c r="J40" s="15">
        <f t="shared" si="3"/>
        <v>19</v>
      </c>
      <c r="K40" s="16">
        <f t="shared" si="28"/>
        <v>2</v>
      </c>
      <c r="L40" s="16">
        <f t="shared" si="28"/>
        <v>16</v>
      </c>
      <c r="M40" s="17">
        <f t="shared" si="28"/>
        <v>19</v>
      </c>
      <c r="O40" s="113"/>
      <c r="P40" s="41" t="s">
        <v>63</v>
      </c>
      <c r="Q40" s="18"/>
      <c r="R40" s="18">
        <v>3</v>
      </c>
      <c r="S40" s="18">
        <v>2</v>
      </c>
      <c r="T40" s="15">
        <f t="shared" si="4"/>
        <v>5</v>
      </c>
      <c r="U40" s="18">
        <v>2</v>
      </c>
      <c r="V40" s="18"/>
      <c r="W40" s="18"/>
      <c r="X40" s="15">
        <f t="shared" si="5"/>
        <v>2</v>
      </c>
      <c r="Y40" s="16">
        <f t="shared" si="29"/>
        <v>2</v>
      </c>
      <c r="Z40" s="16">
        <f t="shared" si="29"/>
        <v>3</v>
      </c>
      <c r="AA40" s="17">
        <f t="shared" si="29"/>
        <v>2</v>
      </c>
    </row>
    <row r="41" spans="1:27" ht="12.75" customHeight="1" thickBot="1">
      <c r="A41" s="113"/>
      <c r="B41" s="41" t="s">
        <v>64</v>
      </c>
      <c r="C41" s="18">
        <v>1</v>
      </c>
      <c r="D41" s="18">
        <v>6</v>
      </c>
      <c r="E41" s="18">
        <v>11</v>
      </c>
      <c r="F41" s="15">
        <f t="shared" si="2"/>
        <v>18</v>
      </c>
      <c r="G41" s="18">
        <v>3</v>
      </c>
      <c r="H41" s="18">
        <v>7</v>
      </c>
      <c r="I41" s="18">
        <v>9</v>
      </c>
      <c r="J41" s="15">
        <f t="shared" si="3"/>
        <v>19</v>
      </c>
      <c r="K41" s="16">
        <f t="shared" si="28"/>
        <v>4</v>
      </c>
      <c r="L41" s="16">
        <f t="shared" si="28"/>
        <v>13</v>
      </c>
      <c r="M41" s="17">
        <f t="shared" si="28"/>
        <v>20</v>
      </c>
      <c r="O41" s="113"/>
      <c r="P41" s="41" t="s">
        <v>64</v>
      </c>
      <c r="Q41" s="18">
        <v>1</v>
      </c>
      <c r="R41" s="18">
        <v>1</v>
      </c>
      <c r="S41" s="18">
        <v>3</v>
      </c>
      <c r="T41" s="15">
        <f t="shared" si="4"/>
        <v>5</v>
      </c>
      <c r="U41" s="18">
        <v>2</v>
      </c>
      <c r="V41" s="18"/>
      <c r="W41" s="18"/>
      <c r="X41" s="15">
        <f t="shared" si="5"/>
        <v>2</v>
      </c>
      <c r="Y41" s="16">
        <f t="shared" si="29"/>
        <v>3</v>
      </c>
      <c r="Z41" s="16">
        <f t="shared" si="29"/>
        <v>1</v>
      </c>
      <c r="AA41" s="17">
        <f t="shared" si="29"/>
        <v>3</v>
      </c>
    </row>
    <row r="42" spans="1:27" ht="12.75" customHeight="1" thickBot="1">
      <c r="A42" s="113"/>
      <c r="B42" s="39" t="s">
        <v>25</v>
      </c>
      <c r="C42" s="40">
        <f>C41+C40+C39+C35+C38+C37+C36</f>
        <v>14</v>
      </c>
      <c r="D42" s="40">
        <f aca="true" t="shared" si="30" ref="D42:I42">D41+D40+D39+D35+D38+D37+D36</f>
        <v>48</v>
      </c>
      <c r="E42" s="40">
        <f t="shared" si="30"/>
        <v>64</v>
      </c>
      <c r="F42" s="15">
        <f t="shared" si="2"/>
        <v>126</v>
      </c>
      <c r="G42" s="40">
        <f t="shared" si="30"/>
        <v>20</v>
      </c>
      <c r="H42" s="40">
        <f t="shared" si="30"/>
        <v>52</v>
      </c>
      <c r="I42" s="40">
        <f t="shared" si="30"/>
        <v>61</v>
      </c>
      <c r="J42" s="15">
        <f t="shared" si="3"/>
        <v>133</v>
      </c>
      <c r="K42" s="40">
        <f>K41+K40+K39+K35+K38+K37+K36</f>
        <v>34</v>
      </c>
      <c r="L42" s="40">
        <f>L41+L40+L39+L35+L38+L37+L36</f>
        <v>100</v>
      </c>
      <c r="M42" s="40">
        <f>M41+M40+M39+M35+M38+M37+M36</f>
        <v>125</v>
      </c>
      <c r="O42" s="113"/>
      <c r="P42" s="39" t="s">
        <v>25</v>
      </c>
      <c r="Q42" s="40">
        <f aca="true" t="shared" si="31" ref="Q42:AA42">Q41+Q40+Q39+Q35+Q38+Q37+Q36</f>
        <v>6</v>
      </c>
      <c r="R42" s="40">
        <f t="shared" si="31"/>
        <v>17</v>
      </c>
      <c r="S42" s="40">
        <f t="shared" si="31"/>
        <v>12</v>
      </c>
      <c r="T42" s="15">
        <f t="shared" si="4"/>
        <v>35</v>
      </c>
      <c r="U42" s="40">
        <f t="shared" si="31"/>
        <v>8</v>
      </c>
      <c r="V42" s="40">
        <f t="shared" si="31"/>
        <v>6</v>
      </c>
      <c r="W42" s="40">
        <f t="shared" si="31"/>
        <v>0</v>
      </c>
      <c r="X42" s="15">
        <f t="shared" si="5"/>
        <v>14</v>
      </c>
      <c r="Y42" s="40">
        <f t="shared" si="31"/>
        <v>14</v>
      </c>
      <c r="Z42" s="40">
        <f t="shared" si="31"/>
        <v>23</v>
      </c>
      <c r="AA42" s="40">
        <f t="shared" si="31"/>
        <v>12</v>
      </c>
    </row>
    <row r="43" spans="1:27" ht="12.75" customHeight="1" thickBot="1">
      <c r="A43" s="113" t="s">
        <v>4</v>
      </c>
      <c r="B43" s="41" t="s">
        <v>65</v>
      </c>
      <c r="C43" s="30">
        <v>11</v>
      </c>
      <c r="D43" s="15">
        <v>2</v>
      </c>
      <c r="E43" s="15">
        <v>5</v>
      </c>
      <c r="F43" s="15">
        <f t="shared" si="2"/>
        <v>18</v>
      </c>
      <c r="G43" s="15">
        <v>13</v>
      </c>
      <c r="H43" s="15"/>
      <c r="I43" s="15">
        <v>6</v>
      </c>
      <c r="J43" s="15">
        <f t="shared" si="3"/>
        <v>19</v>
      </c>
      <c r="K43" s="16">
        <f aca="true" t="shared" si="32" ref="K43:M48">G43+C43</f>
        <v>24</v>
      </c>
      <c r="L43" s="16">
        <f t="shared" si="32"/>
        <v>2</v>
      </c>
      <c r="M43" s="17">
        <f t="shared" si="32"/>
        <v>11</v>
      </c>
      <c r="O43" s="113" t="s">
        <v>4</v>
      </c>
      <c r="P43" s="41" t="s">
        <v>65</v>
      </c>
      <c r="Q43" s="30">
        <v>4</v>
      </c>
      <c r="R43" s="15"/>
      <c r="S43" s="15">
        <v>1</v>
      </c>
      <c r="T43" s="15">
        <f t="shared" si="4"/>
        <v>5</v>
      </c>
      <c r="U43" s="15">
        <v>2</v>
      </c>
      <c r="V43" s="15"/>
      <c r="W43" s="15"/>
      <c r="X43" s="15">
        <f t="shared" si="5"/>
        <v>2</v>
      </c>
      <c r="Y43" s="16">
        <f aca="true" t="shared" si="33" ref="Y43:AA48">U43+Q43</f>
        <v>6</v>
      </c>
      <c r="Z43" s="16">
        <f t="shared" si="33"/>
        <v>0</v>
      </c>
      <c r="AA43" s="17">
        <f t="shared" si="33"/>
        <v>1</v>
      </c>
    </row>
    <row r="44" spans="1:27" ht="12.75" customHeight="1" thickBot="1">
      <c r="A44" s="113"/>
      <c r="B44" s="41" t="s">
        <v>66</v>
      </c>
      <c r="C44" s="18">
        <v>8</v>
      </c>
      <c r="D44" s="18">
        <v>4</v>
      </c>
      <c r="E44" s="18">
        <v>6</v>
      </c>
      <c r="F44" s="15">
        <f t="shared" si="2"/>
        <v>18</v>
      </c>
      <c r="G44" s="18">
        <v>9</v>
      </c>
      <c r="H44" s="18">
        <v>4</v>
      </c>
      <c r="I44" s="18">
        <v>6</v>
      </c>
      <c r="J44" s="15">
        <f t="shared" si="3"/>
        <v>19</v>
      </c>
      <c r="K44" s="16">
        <f t="shared" si="32"/>
        <v>17</v>
      </c>
      <c r="L44" s="16">
        <f t="shared" si="32"/>
        <v>8</v>
      </c>
      <c r="M44" s="17">
        <f t="shared" si="32"/>
        <v>12</v>
      </c>
      <c r="O44" s="113"/>
      <c r="P44" s="41" t="s">
        <v>66</v>
      </c>
      <c r="Q44" s="18">
        <v>4</v>
      </c>
      <c r="R44" s="18"/>
      <c r="S44" s="18">
        <v>1</v>
      </c>
      <c r="T44" s="15">
        <f t="shared" si="4"/>
        <v>5</v>
      </c>
      <c r="U44" s="18">
        <v>2</v>
      </c>
      <c r="V44" s="18"/>
      <c r="W44" s="18"/>
      <c r="X44" s="15">
        <f t="shared" si="5"/>
        <v>2</v>
      </c>
      <c r="Y44" s="16">
        <f t="shared" si="33"/>
        <v>6</v>
      </c>
      <c r="Z44" s="16">
        <f t="shared" si="33"/>
        <v>0</v>
      </c>
      <c r="AA44" s="17">
        <f t="shared" si="33"/>
        <v>1</v>
      </c>
    </row>
    <row r="45" spans="1:27" ht="12.75" customHeight="1" thickBot="1">
      <c r="A45" s="113"/>
      <c r="B45" s="41" t="s">
        <v>67</v>
      </c>
      <c r="C45" s="18">
        <v>11</v>
      </c>
      <c r="D45" s="18">
        <v>2</v>
      </c>
      <c r="E45" s="18">
        <v>5</v>
      </c>
      <c r="F45" s="15">
        <f t="shared" si="2"/>
        <v>18</v>
      </c>
      <c r="G45" s="18">
        <v>10</v>
      </c>
      <c r="H45" s="18">
        <v>2</v>
      </c>
      <c r="I45" s="18">
        <v>7</v>
      </c>
      <c r="J45" s="15">
        <f t="shared" si="3"/>
        <v>19</v>
      </c>
      <c r="K45" s="16">
        <f t="shared" si="32"/>
        <v>21</v>
      </c>
      <c r="L45" s="16">
        <f t="shared" si="32"/>
        <v>4</v>
      </c>
      <c r="M45" s="17">
        <f t="shared" si="32"/>
        <v>12</v>
      </c>
      <c r="O45" s="113"/>
      <c r="P45" s="41" t="s">
        <v>67</v>
      </c>
      <c r="Q45" s="18">
        <v>4</v>
      </c>
      <c r="R45" s="18"/>
      <c r="S45" s="18">
        <v>1</v>
      </c>
      <c r="T45" s="15">
        <f t="shared" si="4"/>
        <v>5</v>
      </c>
      <c r="U45" s="18">
        <v>2</v>
      </c>
      <c r="V45" s="18"/>
      <c r="W45" s="18"/>
      <c r="X45" s="15">
        <f t="shared" si="5"/>
        <v>2</v>
      </c>
      <c r="Y45" s="16">
        <f t="shared" si="33"/>
        <v>6</v>
      </c>
      <c r="Z45" s="16">
        <f t="shared" si="33"/>
        <v>0</v>
      </c>
      <c r="AA45" s="17">
        <f t="shared" si="33"/>
        <v>1</v>
      </c>
    </row>
    <row r="46" spans="1:27" ht="12.75" customHeight="1" thickBot="1">
      <c r="A46" s="113"/>
      <c r="B46" s="41" t="s">
        <v>68</v>
      </c>
      <c r="C46" s="18">
        <v>4</v>
      </c>
      <c r="D46" s="18">
        <v>5</v>
      </c>
      <c r="E46" s="18">
        <v>9</v>
      </c>
      <c r="F46" s="15">
        <f t="shared" si="2"/>
        <v>18</v>
      </c>
      <c r="G46" s="18">
        <v>2</v>
      </c>
      <c r="H46" s="18">
        <v>7</v>
      </c>
      <c r="I46" s="18">
        <v>10</v>
      </c>
      <c r="J46" s="15">
        <f t="shared" si="3"/>
        <v>19</v>
      </c>
      <c r="K46" s="16">
        <f t="shared" si="32"/>
        <v>6</v>
      </c>
      <c r="L46" s="16">
        <f t="shared" si="32"/>
        <v>12</v>
      </c>
      <c r="M46" s="17">
        <f t="shared" si="32"/>
        <v>19</v>
      </c>
      <c r="O46" s="113"/>
      <c r="P46" s="41" t="s">
        <v>68</v>
      </c>
      <c r="Q46" s="18">
        <v>1</v>
      </c>
      <c r="R46" s="18"/>
      <c r="S46" s="18">
        <v>4</v>
      </c>
      <c r="T46" s="15">
        <f t="shared" si="4"/>
        <v>5</v>
      </c>
      <c r="U46" s="18">
        <v>1</v>
      </c>
      <c r="V46" s="18">
        <v>1</v>
      </c>
      <c r="W46" s="18"/>
      <c r="X46" s="15">
        <f t="shared" si="5"/>
        <v>2</v>
      </c>
      <c r="Y46" s="16">
        <f t="shared" si="33"/>
        <v>2</v>
      </c>
      <c r="Z46" s="16">
        <f t="shared" si="33"/>
        <v>1</v>
      </c>
      <c r="AA46" s="17">
        <f t="shared" si="33"/>
        <v>4</v>
      </c>
    </row>
    <row r="47" spans="1:27" ht="12.75" customHeight="1" thickBot="1">
      <c r="A47" s="113"/>
      <c r="B47" s="41" t="s">
        <v>69</v>
      </c>
      <c r="C47" s="18">
        <v>5</v>
      </c>
      <c r="D47" s="18">
        <v>8</v>
      </c>
      <c r="E47" s="18">
        <v>5</v>
      </c>
      <c r="F47" s="15">
        <f t="shared" si="2"/>
        <v>18</v>
      </c>
      <c r="G47" s="18">
        <v>7</v>
      </c>
      <c r="H47" s="18">
        <v>5</v>
      </c>
      <c r="I47" s="18">
        <v>7</v>
      </c>
      <c r="J47" s="15">
        <f t="shared" si="3"/>
        <v>19</v>
      </c>
      <c r="K47" s="16">
        <f t="shared" si="32"/>
        <v>12</v>
      </c>
      <c r="L47" s="16">
        <f t="shared" si="32"/>
        <v>13</v>
      </c>
      <c r="M47" s="17">
        <f t="shared" si="32"/>
        <v>12</v>
      </c>
      <c r="O47" s="113"/>
      <c r="P47" s="41" t="s">
        <v>69</v>
      </c>
      <c r="Q47" s="18"/>
      <c r="R47" s="18">
        <v>4</v>
      </c>
      <c r="S47" s="18">
        <v>1</v>
      </c>
      <c r="T47" s="15">
        <f t="shared" si="4"/>
        <v>5</v>
      </c>
      <c r="U47" s="18"/>
      <c r="V47" s="18">
        <v>2</v>
      </c>
      <c r="W47" s="18"/>
      <c r="X47" s="15">
        <f t="shared" si="5"/>
        <v>2</v>
      </c>
      <c r="Y47" s="16">
        <f t="shared" si="33"/>
        <v>0</v>
      </c>
      <c r="Z47" s="16">
        <f t="shared" si="33"/>
        <v>6</v>
      </c>
      <c r="AA47" s="17">
        <f t="shared" si="33"/>
        <v>1</v>
      </c>
    </row>
    <row r="48" spans="1:27" ht="12.75" customHeight="1" thickBot="1">
      <c r="A48" s="113"/>
      <c r="B48" s="45" t="s">
        <v>70</v>
      </c>
      <c r="C48" s="18">
        <v>3</v>
      </c>
      <c r="D48" s="18">
        <v>4</v>
      </c>
      <c r="E48" s="18">
        <v>11</v>
      </c>
      <c r="F48" s="15">
        <f t="shared" si="2"/>
        <v>18</v>
      </c>
      <c r="G48" s="18">
        <v>5</v>
      </c>
      <c r="H48" s="18">
        <v>3</v>
      </c>
      <c r="I48" s="18">
        <v>11</v>
      </c>
      <c r="J48" s="15">
        <f t="shared" si="3"/>
        <v>19</v>
      </c>
      <c r="K48" s="16">
        <f t="shared" si="32"/>
        <v>8</v>
      </c>
      <c r="L48" s="16">
        <f t="shared" si="32"/>
        <v>7</v>
      </c>
      <c r="M48" s="17">
        <f t="shared" si="32"/>
        <v>22</v>
      </c>
      <c r="O48" s="113"/>
      <c r="P48" s="45" t="s">
        <v>70</v>
      </c>
      <c r="Q48" s="18">
        <v>1</v>
      </c>
      <c r="R48" s="18"/>
      <c r="S48" s="18">
        <v>4</v>
      </c>
      <c r="T48" s="15">
        <f t="shared" si="4"/>
        <v>5</v>
      </c>
      <c r="U48" s="18">
        <v>2</v>
      </c>
      <c r="V48" s="18"/>
      <c r="W48" s="18"/>
      <c r="X48" s="15">
        <f t="shared" si="5"/>
        <v>2</v>
      </c>
      <c r="Y48" s="16">
        <f t="shared" si="33"/>
        <v>3</v>
      </c>
      <c r="Z48" s="16">
        <f t="shared" si="33"/>
        <v>0</v>
      </c>
      <c r="AA48" s="17">
        <f t="shared" si="33"/>
        <v>4</v>
      </c>
    </row>
    <row r="49" spans="1:27" ht="15" customHeight="1" thickBot="1">
      <c r="A49" s="113"/>
      <c r="B49" s="39" t="s">
        <v>26</v>
      </c>
      <c r="C49" s="40">
        <f>C48+C47+C44+C43+C46+C45</f>
        <v>42</v>
      </c>
      <c r="D49" s="40">
        <f aca="true" t="shared" si="34" ref="D49:I49">D48+D47+D44+D43+D46+D45</f>
        <v>25</v>
      </c>
      <c r="E49" s="40">
        <f t="shared" si="34"/>
        <v>41</v>
      </c>
      <c r="F49" s="15">
        <f t="shared" si="2"/>
        <v>108</v>
      </c>
      <c r="G49" s="40">
        <f t="shared" si="34"/>
        <v>46</v>
      </c>
      <c r="H49" s="40">
        <f t="shared" si="34"/>
        <v>21</v>
      </c>
      <c r="I49" s="40">
        <f t="shared" si="34"/>
        <v>47</v>
      </c>
      <c r="J49" s="15">
        <f t="shared" si="3"/>
        <v>114</v>
      </c>
      <c r="K49" s="40">
        <f>K48+K47+K44+K43+K46+K45</f>
        <v>88</v>
      </c>
      <c r="L49" s="40">
        <f>L48+L47+L44+L43+L46+L45</f>
        <v>46</v>
      </c>
      <c r="M49" s="40">
        <f>M48+M47+M44+M43+M46+M45</f>
        <v>88</v>
      </c>
      <c r="O49" s="113"/>
      <c r="P49" s="39" t="s">
        <v>26</v>
      </c>
      <c r="Q49" s="40">
        <f aca="true" t="shared" si="35" ref="Q49:AA49">Q48+Q47+Q44+Q43+Q46+Q45</f>
        <v>14</v>
      </c>
      <c r="R49" s="40">
        <f t="shared" si="35"/>
        <v>4</v>
      </c>
      <c r="S49" s="40">
        <f t="shared" si="35"/>
        <v>12</v>
      </c>
      <c r="T49" s="15">
        <f t="shared" si="4"/>
        <v>30</v>
      </c>
      <c r="U49" s="40">
        <f t="shared" si="35"/>
        <v>9</v>
      </c>
      <c r="V49" s="40">
        <f t="shared" si="35"/>
        <v>3</v>
      </c>
      <c r="W49" s="40">
        <f t="shared" si="35"/>
        <v>0</v>
      </c>
      <c r="X49" s="15">
        <f t="shared" si="5"/>
        <v>12</v>
      </c>
      <c r="Y49" s="40">
        <f t="shared" si="35"/>
        <v>23</v>
      </c>
      <c r="Z49" s="40">
        <f t="shared" si="35"/>
        <v>7</v>
      </c>
      <c r="AA49" s="40">
        <f t="shared" si="35"/>
        <v>12</v>
      </c>
    </row>
    <row r="50" spans="1:27" ht="13.5" thickBot="1">
      <c r="A50" s="114" t="s">
        <v>27</v>
      </c>
      <c r="B50" s="115"/>
      <c r="C50" s="19">
        <f>C49+C42+C21+C28+C34+C13</f>
        <v>136</v>
      </c>
      <c r="D50" s="19">
        <f>D49+D42+D21+D28+D34+D13</f>
        <v>207</v>
      </c>
      <c r="E50" s="19">
        <f>E49+E42+E21+E28+E34+E13</f>
        <v>341</v>
      </c>
      <c r="F50" s="15">
        <f t="shared" si="2"/>
        <v>684</v>
      </c>
      <c r="G50" s="19">
        <f>G49+G42+G21+G28+G34+G13</f>
        <v>171</v>
      </c>
      <c r="H50" s="19">
        <f>H49+H42+H21+H28+H34+H13</f>
        <v>233</v>
      </c>
      <c r="I50" s="19">
        <f>I49+I42+I21+I28+I34+I13</f>
        <v>318</v>
      </c>
      <c r="J50" s="15">
        <f t="shared" si="3"/>
        <v>722</v>
      </c>
      <c r="K50" s="19">
        <f>K49+K42+K21+K28+K34+K13</f>
        <v>307</v>
      </c>
      <c r="L50" s="19">
        <f>L49+L42+L21+L28+L34+L13</f>
        <v>440</v>
      </c>
      <c r="M50" s="19">
        <f>M49+M42+M21+M28+M34+M13</f>
        <v>659</v>
      </c>
      <c r="O50" s="114" t="s">
        <v>27</v>
      </c>
      <c r="P50" s="115"/>
      <c r="Q50" s="19">
        <f>Q49+Q42+Q21+Q28+Q34+Q13</f>
        <v>63</v>
      </c>
      <c r="R50" s="19">
        <f>R49+R42+R21+R28+R34+R13</f>
        <v>75</v>
      </c>
      <c r="S50" s="19">
        <f>S49+S42+S21+S28+S34+S13</f>
        <v>47</v>
      </c>
      <c r="T50" s="15">
        <f t="shared" si="4"/>
        <v>185</v>
      </c>
      <c r="U50" s="19">
        <f>U49+U42+U21+U28+U34+U13</f>
        <v>57</v>
      </c>
      <c r="V50" s="19">
        <f>V49+V42+V21+V28+V34+V13</f>
        <v>17</v>
      </c>
      <c r="W50" s="19">
        <f>W49+W42+W21+W28+W34+W13</f>
        <v>2</v>
      </c>
      <c r="X50" s="15">
        <f t="shared" si="5"/>
        <v>76</v>
      </c>
      <c r="Y50" s="19">
        <f>Y49+Y42+Y21+Y28+Y34+Y13</f>
        <v>120</v>
      </c>
      <c r="Z50" s="19">
        <f>Z49+Z42+Z21+Z28+Z34+Z13</f>
        <v>92</v>
      </c>
      <c r="AA50" s="19">
        <f>AA49+AA42+AA21+AA28+AA34+AA13</f>
        <v>49</v>
      </c>
    </row>
    <row r="51" spans="1:27" ht="16.5" thickBot="1">
      <c r="A51" s="109" t="s">
        <v>28</v>
      </c>
      <c r="B51" s="110"/>
      <c r="C51" s="20"/>
      <c r="D51" s="20"/>
      <c r="E51" s="20"/>
      <c r="F51" s="15"/>
      <c r="G51" s="20"/>
      <c r="H51" s="20"/>
      <c r="I51" s="20"/>
      <c r="J51" s="15"/>
      <c r="K51" s="19"/>
      <c r="L51" s="19"/>
      <c r="M51" s="19"/>
      <c r="O51" s="109" t="s">
        <v>28</v>
      </c>
      <c r="P51" s="110"/>
      <c r="Q51" s="20"/>
      <c r="R51" s="20"/>
      <c r="S51" s="20"/>
      <c r="T51" s="15"/>
      <c r="U51" s="20"/>
      <c r="V51" s="20"/>
      <c r="W51" s="20"/>
      <c r="X51" s="15"/>
      <c r="Y51" s="19"/>
      <c r="Z51" s="19"/>
      <c r="AA51" s="19"/>
    </row>
    <row r="52" spans="1:27" ht="16.5" thickBot="1">
      <c r="A52" s="21"/>
      <c r="B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O52" s="21"/>
      <c r="P52" s="22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ht="16.5" thickBot="1">
      <c r="A53" s="111" t="s">
        <v>29</v>
      </c>
      <c r="B53" s="112"/>
      <c r="C53" s="108"/>
      <c r="D53" s="108"/>
      <c r="E53" s="108"/>
      <c r="F53" s="23"/>
      <c r="G53" s="108"/>
      <c r="H53" s="108"/>
      <c r="I53" s="108"/>
      <c r="J53" s="23"/>
      <c r="K53" s="108"/>
      <c r="L53" s="108"/>
      <c r="M53" s="108"/>
      <c r="O53" s="111" t="s">
        <v>29</v>
      </c>
      <c r="P53" s="112"/>
      <c r="Q53" s="108"/>
      <c r="R53" s="108"/>
      <c r="S53" s="108"/>
      <c r="T53" s="23"/>
      <c r="U53" s="108"/>
      <c r="V53" s="108"/>
      <c r="W53" s="108"/>
      <c r="X53" s="23"/>
      <c r="Y53" s="108"/>
      <c r="Z53" s="108"/>
      <c r="AA53" s="108"/>
    </row>
  </sheetData>
  <sheetProtection/>
  <mergeCells count="34">
    <mergeCell ref="P4:P5"/>
    <mergeCell ref="A14:A21"/>
    <mergeCell ref="Q4:S4"/>
    <mergeCell ref="U4:W4"/>
    <mergeCell ref="Y4:AA4"/>
    <mergeCell ref="A6:A13"/>
    <mergeCell ref="O6:O13"/>
    <mergeCell ref="A4:A5"/>
    <mergeCell ref="B4:B5"/>
    <mergeCell ref="C4:E4"/>
    <mergeCell ref="K4:M4"/>
    <mergeCell ref="O4:O5"/>
    <mergeCell ref="A29:A34"/>
    <mergeCell ref="O29:O34"/>
    <mergeCell ref="A22:A28"/>
    <mergeCell ref="O22:O28"/>
    <mergeCell ref="G4:I4"/>
    <mergeCell ref="O14:O21"/>
    <mergeCell ref="A35:A42"/>
    <mergeCell ref="O35:O42"/>
    <mergeCell ref="A43:A49"/>
    <mergeCell ref="O43:O49"/>
    <mergeCell ref="Q53:S53"/>
    <mergeCell ref="A50:B50"/>
    <mergeCell ref="O50:P50"/>
    <mergeCell ref="U53:W53"/>
    <mergeCell ref="Y53:AA53"/>
    <mergeCell ref="A51:B51"/>
    <mergeCell ref="O51:P51"/>
    <mergeCell ref="A53:B53"/>
    <mergeCell ref="C53:E53"/>
    <mergeCell ref="G53:I53"/>
    <mergeCell ref="K53:M53"/>
    <mergeCell ref="O53:P5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53"/>
  <sheetViews>
    <sheetView zoomScalePageLayoutView="0" workbookViewId="0" topLeftCell="P1">
      <selection activeCell="AR7" sqref="AR7"/>
    </sheetView>
  </sheetViews>
  <sheetFormatPr defaultColWidth="9.140625" defaultRowHeight="15"/>
  <cols>
    <col min="1" max="1" width="7.28125" style="24" customWidth="1"/>
    <col min="2" max="2" width="40.57421875" style="24" customWidth="1"/>
    <col min="3" max="19" width="4.28125" style="24" customWidth="1"/>
    <col min="20" max="20" width="3.57421875" style="24" customWidth="1"/>
    <col min="21" max="21" width="7.140625" style="24" bestFit="1" customWidth="1"/>
    <col min="22" max="22" width="40.57421875" style="24" customWidth="1"/>
    <col min="23" max="39" width="4.28125" style="24" customWidth="1"/>
    <col min="40" max="43" width="5.7109375" style="24" customWidth="1"/>
    <col min="44" max="44" width="2.421875" style="24" customWidth="1"/>
    <col min="45" max="46" width="5.7109375" style="24" customWidth="1"/>
    <col min="47" max="16384" width="9.140625" style="24" customWidth="1"/>
  </cols>
  <sheetData>
    <row r="1" spans="2:38" ht="26.25" customHeight="1">
      <c r="B1" s="2" t="s">
        <v>31</v>
      </c>
      <c r="C1" s="26"/>
      <c r="D1" s="26"/>
      <c r="E1" s="4" t="s">
        <v>6</v>
      </c>
      <c r="F1" s="4"/>
      <c r="G1" s="3"/>
      <c r="H1" s="3"/>
      <c r="I1" s="3"/>
      <c r="J1" s="3"/>
      <c r="K1" s="3" t="s">
        <v>7</v>
      </c>
      <c r="L1" s="3"/>
      <c r="M1" s="3"/>
      <c r="N1" s="3"/>
      <c r="O1" s="3" t="s">
        <v>8</v>
      </c>
      <c r="P1" s="3"/>
      <c r="Q1" s="3"/>
      <c r="R1" s="3"/>
      <c r="V1" s="2" t="s">
        <v>31</v>
      </c>
      <c r="AC1" s="3" t="s">
        <v>6</v>
      </c>
      <c r="AD1" s="3"/>
      <c r="AE1" s="3"/>
      <c r="AF1" s="3"/>
      <c r="AG1" s="3"/>
      <c r="AH1" s="3" t="s">
        <v>7</v>
      </c>
      <c r="AI1" s="3"/>
      <c r="AJ1" s="3"/>
      <c r="AK1" s="3" t="s">
        <v>9</v>
      </c>
      <c r="AL1" s="3"/>
    </row>
    <row r="2" spans="2:39" ht="23.25" customHeight="1">
      <c r="B2" s="38" t="s">
        <v>32</v>
      </c>
      <c r="C2" s="4" t="s">
        <v>10</v>
      </c>
      <c r="D2" s="4"/>
      <c r="E2" s="26"/>
      <c r="F2" s="26"/>
      <c r="G2" s="4">
        <v>18</v>
      </c>
      <c r="H2" s="26"/>
      <c r="I2" s="4" t="s">
        <v>11</v>
      </c>
      <c r="J2" s="4"/>
      <c r="K2" s="4"/>
      <c r="L2" s="4"/>
      <c r="M2" s="4">
        <v>19</v>
      </c>
      <c r="N2" s="26"/>
      <c r="O2" s="6" t="s">
        <v>12</v>
      </c>
      <c r="P2" s="6"/>
      <c r="Q2" s="26"/>
      <c r="R2" s="26"/>
      <c r="S2" s="6">
        <v>37</v>
      </c>
      <c r="V2" s="38" t="s">
        <v>32</v>
      </c>
      <c r="W2" s="4" t="s">
        <v>10</v>
      </c>
      <c r="X2" s="4"/>
      <c r="Y2" s="26"/>
      <c r="Z2" s="26"/>
      <c r="AA2" s="4">
        <v>5</v>
      </c>
      <c r="AB2" s="26"/>
      <c r="AC2" s="4" t="s">
        <v>11</v>
      </c>
      <c r="AD2" s="4"/>
      <c r="AE2" s="26"/>
      <c r="AF2" s="26"/>
      <c r="AG2" s="4">
        <v>2</v>
      </c>
      <c r="AH2" s="26"/>
      <c r="AI2" s="6" t="s">
        <v>12</v>
      </c>
      <c r="AJ2" s="6"/>
      <c r="AK2" s="26"/>
      <c r="AL2" s="26"/>
      <c r="AM2" s="4">
        <v>7</v>
      </c>
    </row>
    <row r="3" spans="1:39" ht="15" customHeight="1" thickBot="1">
      <c r="A3" s="7" t="s">
        <v>13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7" t="s">
        <v>13</v>
      </c>
      <c r="V3" s="8" t="s">
        <v>14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41" ht="15" customHeight="1" thickBot="1">
      <c r="A4" s="118" t="s">
        <v>15</v>
      </c>
      <c r="B4" s="121" t="s">
        <v>16</v>
      </c>
      <c r="C4" s="124" t="s">
        <v>10</v>
      </c>
      <c r="D4" s="125"/>
      <c r="E4" s="125"/>
      <c r="F4" s="125"/>
      <c r="G4" s="127"/>
      <c r="H4" s="34"/>
      <c r="I4" s="124" t="s">
        <v>11</v>
      </c>
      <c r="J4" s="125"/>
      <c r="K4" s="125"/>
      <c r="L4" s="125"/>
      <c r="M4" s="127"/>
      <c r="N4" s="34"/>
      <c r="O4" s="124" t="s">
        <v>12</v>
      </c>
      <c r="P4" s="125"/>
      <c r="Q4" s="125"/>
      <c r="R4" s="125"/>
      <c r="S4" s="126"/>
      <c r="U4" s="118" t="s">
        <v>15</v>
      </c>
      <c r="V4" s="121" t="s">
        <v>16</v>
      </c>
      <c r="W4" s="124" t="s">
        <v>10</v>
      </c>
      <c r="X4" s="125"/>
      <c r="Y4" s="125"/>
      <c r="Z4" s="125"/>
      <c r="AA4" s="127"/>
      <c r="AB4" s="34"/>
      <c r="AC4" s="124" t="s">
        <v>11</v>
      </c>
      <c r="AD4" s="125"/>
      <c r="AE4" s="125"/>
      <c r="AF4" s="125"/>
      <c r="AG4" s="127"/>
      <c r="AH4" s="34"/>
      <c r="AI4" s="124" t="s">
        <v>12</v>
      </c>
      <c r="AJ4" s="125"/>
      <c r="AK4" s="125"/>
      <c r="AL4" s="125"/>
      <c r="AM4" s="126"/>
      <c r="AN4" s="25"/>
      <c r="AO4" s="25"/>
    </row>
    <row r="5" spans="1:41" ht="15" customHeight="1" thickBot="1">
      <c r="A5" s="119"/>
      <c r="B5" s="122"/>
      <c r="C5" s="11" t="s">
        <v>71</v>
      </c>
      <c r="D5" s="11" t="s">
        <v>17</v>
      </c>
      <c r="E5" s="11" t="s">
        <v>72</v>
      </c>
      <c r="F5" s="11" t="s">
        <v>18</v>
      </c>
      <c r="G5" s="11" t="s">
        <v>19</v>
      </c>
      <c r="H5" s="11" t="s">
        <v>73</v>
      </c>
      <c r="I5" s="11" t="s">
        <v>71</v>
      </c>
      <c r="J5" s="11" t="s">
        <v>17</v>
      </c>
      <c r="K5" s="11" t="s">
        <v>72</v>
      </c>
      <c r="L5" s="11" t="s">
        <v>18</v>
      </c>
      <c r="M5" s="11" t="s">
        <v>19</v>
      </c>
      <c r="N5" s="11" t="s">
        <v>73</v>
      </c>
      <c r="O5" s="11" t="s">
        <v>71</v>
      </c>
      <c r="P5" s="11" t="s">
        <v>17</v>
      </c>
      <c r="Q5" s="11" t="s">
        <v>72</v>
      </c>
      <c r="R5" s="29" t="s">
        <v>18</v>
      </c>
      <c r="S5" s="13" t="s">
        <v>19</v>
      </c>
      <c r="U5" s="119"/>
      <c r="V5" s="122"/>
      <c r="W5" s="11" t="s">
        <v>71</v>
      </c>
      <c r="X5" s="11" t="s">
        <v>17</v>
      </c>
      <c r="Y5" s="11" t="s">
        <v>72</v>
      </c>
      <c r="Z5" s="11" t="s">
        <v>18</v>
      </c>
      <c r="AA5" s="11" t="s">
        <v>19</v>
      </c>
      <c r="AB5" s="11" t="s">
        <v>73</v>
      </c>
      <c r="AC5" s="11" t="s">
        <v>71</v>
      </c>
      <c r="AD5" s="11" t="s">
        <v>17</v>
      </c>
      <c r="AE5" s="11" t="s">
        <v>72</v>
      </c>
      <c r="AF5" s="11" t="s">
        <v>18</v>
      </c>
      <c r="AG5" s="11" t="s">
        <v>19</v>
      </c>
      <c r="AH5" s="11" t="s">
        <v>73</v>
      </c>
      <c r="AI5" s="11" t="s">
        <v>71</v>
      </c>
      <c r="AJ5" s="11" t="s">
        <v>17</v>
      </c>
      <c r="AK5" s="11" t="s">
        <v>72</v>
      </c>
      <c r="AL5" s="29" t="s">
        <v>18</v>
      </c>
      <c r="AM5" s="13" t="s">
        <v>19</v>
      </c>
      <c r="AN5" s="25"/>
      <c r="AO5" s="25"/>
    </row>
    <row r="6" spans="1:41" ht="12.75" customHeight="1" thickBot="1" thickTop="1">
      <c r="A6" s="120" t="s">
        <v>0</v>
      </c>
      <c r="B6" s="35" t="s">
        <v>33</v>
      </c>
      <c r="C6" s="30">
        <v>2</v>
      </c>
      <c r="D6" s="30"/>
      <c r="E6" s="15">
        <v>4</v>
      </c>
      <c r="F6" s="15"/>
      <c r="G6" s="15">
        <v>12</v>
      </c>
      <c r="H6" s="15">
        <f>G6+E6+C6</f>
        <v>18</v>
      </c>
      <c r="I6" s="15"/>
      <c r="J6" s="15"/>
      <c r="K6" s="15">
        <v>11</v>
      </c>
      <c r="L6" s="15"/>
      <c r="M6" s="15">
        <v>8</v>
      </c>
      <c r="N6" s="15">
        <f>M6+K6+I6</f>
        <v>19</v>
      </c>
      <c r="O6" s="16">
        <f aca="true" t="shared" si="0" ref="O6:O12">I6+C6</f>
        <v>2</v>
      </c>
      <c r="P6" s="16"/>
      <c r="Q6" s="16">
        <f aca="true" t="shared" si="1" ref="Q6:Q12">K6+E6</f>
        <v>15</v>
      </c>
      <c r="R6" s="46"/>
      <c r="S6" s="17">
        <f aca="true" t="shared" si="2" ref="S6:S12">M6+G6</f>
        <v>20</v>
      </c>
      <c r="U6" s="120" t="s">
        <v>0</v>
      </c>
      <c r="V6" s="35" t="s">
        <v>33</v>
      </c>
      <c r="W6" s="30"/>
      <c r="X6" s="30"/>
      <c r="Y6" s="15">
        <v>2</v>
      </c>
      <c r="Z6" s="15"/>
      <c r="AA6" s="15">
        <v>3</v>
      </c>
      <c r="AB6" s="15">
        <f>AA6+Y6+W6</f>
        <v>5</v>
      </c>
      <c r="AC6" s="15">
        <v>2</v>
      </c>
      <c r="AD6" s="15"/>
      <c r="AE6" s="15"/>
      <c r="AF6" s="15"/>
      <c r="AG6" s="15"/>
      <c r="AH6" s="15">
        <f>AG6+AE6+AC6</f>
        <v>2</v>
      </c>
      <c r="AI6" s="16">
        <f aca="true" t="shared" si="3" ref="AI6:AI12">AC6+W6</f>
        <v>2</v>
      </c>
      <c r="AJ6" s="16"/>
      <c r="AK6" s="16">
        <f aca="true" t="shared" si="4" ref="AK6:AK12">AE6+Y6</f>
        <v>2</v>
      </c>
      <c r="AL6" s="46"/>
      <c r="AM6" s="17">
        <f aca="true" t="shared" si="5" ref="AM6:AM12">AG6+AA6</f>
        <v>3</v>
      </c>
      <c r="AN6" s="25"/>
      <c r="AO6" s="25"/>
    </row>
    <row r="7" spans="1:41" ht="12.75" customHeight="1" thickBot="1">
      <c r="A7" s="113"/>
      <c r="B7" s="36" t="s">
        <v>34</v>
      </c>
      <c r="C7" s="18">
        <v>3</v>
      </c>
      <c r="D7" s="18"/>
      <c r="E7" s="18">
        <v>9</v>
      </c>
      <c r="F7" s="18"/>
      <c r="G7" s="18">
        <v>6</v>
      </c>
      <c r="H7" s="15">
        <f aca="true" t="shared" si="6" ref="H7:H50">G7+E7+C7</f>
        <v>18</v>
      </c>
      <c r="I7" s="18">
        <v>7</v>
      </c>
      <c r="J7" s="18"/>
      <c r="K7" s="18">
        <v>5</v>
      </c>
      <c r="L7" s="18"/>
      <c r="M7" s="18">
        <v>7</v>
      </c>
      <c r="N7" s="15">
        <f aca="true" t="shared" si="7" ref="N7:N50">M7+K7+I7</f>
        <v>19</v>
      </c>
      <c r="O7" s="16">
        <f t="shared" si="0"/>
        <v>10</v>
      </c>
      <c r="P7" s="16"/>
      <c r="Q7" s="16">
        <f t="shared" si="1"/>
        <v>14</v>
      </c>
      <c r="R7" s="46"/>
      <c r="S7" s="17">
        <f t="shared" si="2"/>
        <v>13</v>
      </c>
      <c r="U7" s="113"/>
      <c r="V7" s="36" t="s">
        <v>34</v>
      </c>
      <c r="W7" s="18">
        <v>2</v>
      </c>
      <c r="X7" s="18"/>
      <c r="Y7" s="18">
        <v>3</v>
      </c>
      <c r="Z7" s="18"/>
      <c r="AA7" s="18"/>
      <c r="AB7" s="15">
        <f aca="true" t="shared" si="8" ref="AB7:AB50">AA7+Y7+W7</f>
        <v>5</v>
      </c>
      <c r="AC7" s="18">
        <v>2</v>
      </c>
      <c r="AD7" s="18"/>
      <c r="AE7" s="18"/>
      <c r="AF7" s="18"/>
      <c r="AG7" s="18"/>
      <c r="AH7" s="15">
        <f aca="true" t="shared" si="9" ref="AH7:AH50">AG7+AE7+AC7</f>
        <v>2</v>
      </c>
      <c r="AI7" s="16">
        <f t="shared" si="3"/>
        <v>4</v>
      </c>
      <c r="AJ7" s="16"/>
      <c r="AK7" s="16">
        <f t="shared" si="4"/>
        <v>3</v>
      </c>
      <c r="AL7" s="46"/>
      <c r="AM7" s="17">
        <f t="shared" si="5"/>
        <v>0</v>
      </c>
      <c r="AN7" s="25"/>
      <c r="AO7" s="25"/>
    </row>
    <row r="8" spans="1:41" ht="12.75" customHeight="1" thickBot="1">
      <c r="A8" s="113"/>
      <c r="B8" s="36" t="s">
        <v>35</v>
      </c>
      <c r="C8" s="18"/>
      <c r="D8" s="18"/>
      <c r="E8" s="18">
        <v>4</v>
      </c>
      <c r="F8" s="18"/>
      <c r="G8" s="18">
        <v>14</v>
      </c>
      <c r="H8" s="15">
        <f t="shared" si="6"/>
        <v>18</v>
      </c>
      <c r="I8" s="18"/>
      <c r="J8" s="18"/>
      <c r="K8" s="18">
        <v>5</v>
      </c>
      <c r="L8" s="18"/>
      <c r="M8" s="18">
        <v>14</v>
      </c>
      <c r="N8" s="15">
        <f t="shared" si="7"/>
        <v>19</v>
      </c>
      <c r="O8" s="16">
        <f t="shared" si="0"/>
        <v>0</v>
      </c>
      <c r="P8" s="16"/>
      <c r="Q8" s="16">
        <f t="shared" si="1"/>
        <v>9</v>
      </c>
      <c r="R8" s="46"/>
      <c r="S8" s="17">
        <f t="shared" si="2"/>
        <v>28</v>
      </c>
      <c r="U8" s="113"/>
      <c r="V8" s="36" t="s">
        <v>35</v>
      </c>
      <c r="W8" s="18"/>
      <c r="X8" s="18"/>
      <c r="Y8" s="18">
        <v>2</v>
      </c>
      <c r="Z8" s="18"/>
      <c r="AA8" s="18">
        <v>3</v>
      </c>
      <c r="AB8" s="15">
        <f t="shared" si="8"/>
        <v>5</v>
      </c>
      <c r="AC8" s="18">
        <v>2</v>
      </c>
      <c r="AD8" s="18"/>
      <c r="AE8" s="18"/>
      <c r="AF8" s="18"/>
      <c r="AG8" s="18"/>
      <c r="AH8" s="15">
        <f t="shared" si="9"/>
        <v>2</v>
      </c>
      <c r="AI8" s="16">
        <f t="shared" si="3"/>
        <v>2</v>
      </c>
      <c r="AJ8" s="16"/>
      <c r="AK8" s="16">
        <f t="shared" si="4"/>
        <v>2</v>
      </c>
      <c r="AL8" s="46"/>
      <c r="AM8" s="17">
        <f t="shared" si="5"/>
        <v>3</v>
      </c>
      <c r="AN8" s="25"/>
      <c r="AO8" s="25"/>
    </row>
    <row r="9" spans="1:41" ht="12.75" customHeight="1" thickBot="1">
      <c r="A9" s="113"/>
      <c r="B9" s="36" t="s">
        <v>36</v>
      </c>
      <c r="C9" s="18"/>
      <c r="D9" s="18"/>
      <c r="E9" s="18"/>
      <c r="F9" s="18"/>
      <c r="G9" s="18">
        <v>18</v>
      </c>
      <c r="H9" s="15">
        <f t="shared" si="6"/>
        <v>18</v>
      </c>
      <c r="I9" s="18"/>
      <c r="J9" s="18"/>
      <c r="K9" s="18"/>
      <c r="L9" s="18"/>
      <c r="M9" s="18">
        <v>19</v>
      </c>
      <c r="N9" s="15">
        <f t="shared" si="7"/>
        <v>19</v>
      </c>
      <c r="O9" s="16">
        <f t="shared" si="0"/>
        <v>0</v>
      </c>
      <c r="P9" s="16"/>
      <c r="Q9" s="16">
        <f t="shared" si="1"/>
        <v>0</v>
      </c>
      <c r="R9" s="46"/>
      <c r="S9" s="17">
        <f t="shared" si="2"/>
        <v>37</v>
      </c>
      <c r="U9" s="113"/>
      <c r="V9" s="36" t="s">
        <v>36</v>
      </c>
      <c r="W9" s="18"/>
      <c r="X9" s="18"/>
      <c r="Y9" s="18"/>
      <c r="Z9" s="18"/>
      <c r="AA9" s="18">
        <v>5</v>
      </c>
      <c r="AB9" s="15">
        <f t="shared" si="8"/>
        <v>5</v>
      </c>
      <c r="AC9" s="18"/>
      <c r="AD9" s="18"/>
      <c r="AE9" s="18"/>
      <c r="AF9" s="18"/>
      <c r="AG9" s="18">
        <v>2</v>
      </c>
      <c r="AH9" s="15">
        <f t="shared" si="9"/>
        <v>2</v>
      </c>
      <c r="AI9" s="16">
        <f t="shared" si="3"/>
        <v>0</v>
      </c>
      <c r="AJ9" s="16"/>
      <c r="AK9" s="16">
        <f t="shared" si="4"/>
        <v>0</v>
      </c>
      <c r="AL9" s="46"/>
      <c r="AM9" s="17">
        <f t="shared" si="5"/>
        <v>7</v>
      </c>
      <c r="AN9" s="25"/>
      <c r="AO9" s="25"/>
    </row>
    <row r="10" spans="1:41" ht="12.75" customHeight="1" thickBot="1">
      <c r="A10" s="113"/>
      <c r="B10" s="36" t="s">
        <v>37</v>
      </c>
      <c r="C10" s="18">
        <v>1</v>
      </c>
      <c r="D10" s="18"/>
      <c r="E10" s="18">
        <v>2</v>
      </c>
      <c r="F10" s="18"/>
      <c r="G10" s="18">
        <v>15</v>
      </c>
      <c r="H10" s="15">
        <f t="shared" si="6"/>
        <v>18</v>
      </c>
      <c r="I10" s="18">
        <v>1</v>
      </c>
      <c r="J10" s="18"/>
      <c r="K10" s="18">
        <v>3</v>
      </c>
      <c r="L10" s="18"/>
      <c r="M10" s="18">
        <v>15</v>
      </c>
      <c r="N10" s="15">
        <f t="shared" si="7"/>
        <v>19</v>
      </c>
      <c r="O10" s="16">
        <f t="shared" si="0"/>
        <v>2</v>
      </c>
      <c r="P10" s="16"/>
      <c r="Q10" s="16">
        <f t="shared" si="1"/>
        <v>5</v>
      </c>
      <c r="R10" s="46"/>
      <c r="S10" s="17">
        <f t="shared" si="2"/>
        <v>30</v>
      </c>
      <c r="U10" s="113"/>
      <c r="V10" s="36" t="s">
        <v>37</v>
      </c>
      <c r="W10" s="18"/>
      <c r="X10" s="18"/>
      <c r="Y10" s="18">
        <v>2</v>
      </c>
      <c r="Z10" s="18"/>
      <c r="AA10" s="18">
        <v>3</v>
      </c>
      <c r="AB10" s="15">
        <f t="shared" si="8"/>
        <v>5</v>
      </c>
      <c r="AC10" s="18">
        <v>2</v>
      </c>
      <c r="AD10" s="18"/>
      <c r="AE10" s="18"/>
      <c r="AF10" s="18"/>
      <c r="AG10" s="18"/>
      <c r="AH10" s="15">
        <f t="shared" si="9"/>
        <v>2</v>
      </c>
      <c r="AI10" s="16">
        <f t="shared" si="3"/>
        <v>2</v>
      </c>
      <c r="AJ10" s="16"/>
      <c r="AK10" s="16">
        <f t="shared" si="4"/>
        <v>2</v>
      </c>
      <c r="AL10" s="46"/>
      <c r="AM10" s="17">
        <f t="shared" si="5"/>
        <v>3</v>
      </c>
      <c r="AN10" s="25"/>
      <c r="AO10" s="25"/>
    </row>
    <row r="11" spans="1:41" ht="12.75" customHeight="1" thickBot="1">
      <c r="A11" s="113"/>
      <c r="B11" s="36" t="s">
        <v>38</v>
      </c>
      <c r="C11" s="18"/>
      <c r="D11" s="18"/>
      <c r="E11" s="18"/>
      <c r="F11" s="18"/>
      <c r="G11" s="18">
        <v>18</v>
      </c>
      <c r="H11" s="15">
        <f t="shared" si="6"/>
        <v>18</v>
      </c>
      <c r="I11" s="18"/>
      <c r="J11" s="18"/>
      <c r="K11" s="18">
        <v>1</v>
      </c>
      <c r="L11" s="18"/>
      <c r="M11" s="18">
        <v>18</v>
      </c>
      <c r="N11" s="15">
        <f t="shared" si="7"/>
        <v>19</v>
      </c>
      <c r="O11" s="16">
        <f t="shared" si="0"/>
        <v>0</v>
      </c>
      <c r="P11" s="16"/>
      <c r="Q11" s="16">
        <f t="shared" si="1"/>
        <v>1</v>
      </c>
      <c r="R11" s="46"/>
      <c r="S11" s="17">
        <f t="shared" si="2"/>
        <v>36</v>
      </c>
      <c r="U11" s="113"/>
      <c r="V11" s="36" t="s">
        <v>38</v>
      </c>
      <c r="W11" s="18"/>
      <c r="X11" s="18"/>
      <c r="Y11" s="18"/>
      <c r="Z11" s="18"/>
      <c r="AA11" s="18">
        <v>5</v>
      </c>
      <c r="AB11" s="15">
        <f t="shared" si="8"/>
        <v>5</v>
      </c>
      <c r="AC11" s="18"/>
      <c r="AD11" s="18"/>
      <c r="AE11" s="18">
        <v>2</v>
      </c>
      <c r="AF11" s="18"/>
      <c r="AG11" s="18"/>
      <c r="AH11" s="15">
        <f t="shared" si="9"/>
        <v>2</v>
      </c>
      <c r="AI11" s="16">
        <f t="shared" si="3"/>
        <v>0</v>
      </c>
      <c r="AJ11" s="16"/>
      <c r="AK11" s="16">
        <f t="shared" si="4"/>
        <v>2</v>
      </c>
      <c r="AL11" s="46"/>
      <c r="AM11" s="17">
        <f t="shared" si="5"/>
        <v>5</v>
      </c>
      <c r="AN11" s="25"/>
      <c r="AO11" s="25"/>
    </row>
    <row r="12" spans="1:41" ht="12.75" customHeight="1" thickBot="1">
      <c r="A12" s="113"/>
      <c r="B12" s="36" t="s">
        <v>39</v>
      </c>
      <c r="C12" s="18"/>
      <c r="D12" s="18"/>
      <c r="E12" s="18">
        <v>1</v>
      </c>
      <c r="F12" s="18"/>
      <c r="G12" s="18">
        <v>17</v>
      </c>
      <c r="H12" s="15">
        <f t="shared" si="6"/>
        <v>18</v>
      </c>
      <c r="I12" s="18"/>
      <c r="J12" s="18"/>
      <c r="K12" s="18">
        <v>3</v>
      </c>
      <c r="L12" s="18"/>
      <c r="M12" s="18">
        <v>16</v>
      </c>
      <c r="N12" s="15">
        <f t="shared" si="7"/>
        <v>19</v>
      </c>
      <c r="O12" s="16">
        <f t="shared" si="0"/>
        <v>0</v>
      </c>
      <c r="P12" s="16"/>
      <c r="Q12" s="16">
        <f t="shared" si="1"/>
        <v>4</v>
      </c>
      <c r="R12" s="46"/>
      <c r="S12" s="17">
        <f t="shared" si="2"/>
        <v>33</v>
      </c>
      <c r="U12" s="113"/>
      <c r="V12" s="36" t="s">
        <v>39</v>
      </c>
      <c r="W12" s="18"/>
      <c r="X12" s="18"/>
      <c r="Y12" s="18">
        <v>1</v>
      </c>
      <c r="Z12" s="18"/>
      <c r="AA12" s="18">
        <v>4</v>
      </c>
      <c r="AB12" s="15">
        <f t="shared" si="8"/>
        <v>5</v>
      </c>
      <c r="AC12" s="18">
        <v>1</v>
      </c>
      <c r="AD12" s="18"/>
      <c r="AE12" s="18">
        <v>1</v>
      </c>
      <c r="AF12" s="18"/>
      <c r="AG12" s="18"/>
      <c r="AH12" s="15">
        <f t="shared" si="9"/>
        <v>2</v>
      </c>
      <c r="AI12" s="16">
        <f t="shared" si="3"/>
        <v>1</v>
      </c>
      <c r="AJ12" s="16"/>
      <c r="AK12" s="16">
        <f t="shared" si="4"/>
        <v>2</v>
      </c>
      <c r="AL12" s="46"/>
      <c r="AM12" s="17">
        <f t="shared" si="5"/>
        <v>4</v>
      </c>
      <c r="AN12" s="25"/>
      <c r="AO12" s="25"/>
    </row>
    <row r="13" spans="1:41" ht="12.75" customHeight="1" thickBot="1">
      <c r="A13" s="113"/>
      <c r="B13" s="39" t="s">
        <v>20</v>
      </c>
      <c r="C13" s="40">
        <f>C11+C8+C7+C6+C9+C10+C12</f>
        <v>6</v>
      </c>
      <c r="D13" s="40"/>
      <c r="E13" s="40">
        <f aca="true" t="shared" si="10" ref="E13:M13">E11+E8+E7+E6+E9+E10+E12</f>
        <v>20</v>
      </c>
      <c r="F13" s="40"/>
      <c r="G13" s="40">
        <f t="shared" si="10"/>
        <v>100</v>
      </c>
      <c r="H13" s="15">
        <f t="shared" si="6"/>
        <v>126</v>
      </c>
      <c r="I13" s="40">
        <f t="shared" si="10"/>
        <v>8</v>
      </c>
      <c r="J13" s="40"/>
      <c r="K13" s="40">
        <f t="shared" si="10"/>
        <v>28</v>
      </c>
      <c r="L13" s="40"/>
      <c r="M13" s="40">
        <f t="shared" si="10"/>
        <v>97</v>
      </c>
      <c r="N13" s="15">
        <f t="shared" si="7"/>
        <v>133</v>
      </c>
      <c r="O13" s="40">
        <f>O11+O8+O7+O6+O9+O10+O12</f>
        <v>14</v>
      </c>
      <c r="P13" s="40"/>
      <c r="Q13" s="40">
        <f>Q11+Q8+Q7+Q6+Q9+Q10+Q12</f>
        <v>48</v>
      </c>
      <c r="R13" s="40"/>
      <c r="S13" s="40">
        <f>S11+S8+S7+S6+S9+S10+S12</f>
        <v>197</v>
      </c>
      <c r="U13" s="113"/>
      <c r="V13" s="39" t="s">
        <v>20</v>
      </c>
      <c r="W13" s="40">
        <f aca="true" t="shared" si="11" ref="W13:AM13">W11+W8+W7+W6+W9+W10+W12</f>
        <v>2</v>
      </c>
      <c r="X13" s="40"/>
      <c r="Y13" s="40">
        <f t="shared" si="11"/>
        <v>10</v>
      </c>
      <c r="Z13" s="40"/>
      <c r="AA13" s="40">
        <f t="shared" si="11"/>
        <v>23</v>
      </c>
      <c r="AB13" s="15">
        <f t="shared" si="8"/>
        <v>35</v>
      </c>
      <c r="AC13" s="40">
        <f t="shared" si="11"/>
        <v>9</v>
      </c>
      <c r="AD13" s="40"/>
      <c r="AE13" s="40">
        <f t="shared" si="11"/>
        <v>3</v>
      </c>
      <c r="AF13" s="40"/>
      <c r="AG13" s="40">
        <f t="shared" si="11"/>
        <v>2</v>
      </c>
      <c r="AH13" s="15">
        <f t="shared" si="9"/>
        <v>14</v>
      </c>
      <c r="AI13" s="40">
        <f t="shared" si="11"/>
        <v>11</v>
      </c>
      <c r="AJ13" s="40"/>
      <c r="AK13" s="40">
        <f t="shared" si="11"/>
        <v>13</v>
      </c>
      <c r="AL13" s="40"/>
      <c r="AM13" s="40">
        <f t="shared" si="11"/>
        <v>25</v>
      </c>
      <c r="AN13" s="25"/>
      <c r="AO13" s="25"/>
    </row>
    <row r="14" spans="1:39" ht="12.75" customHeight="1" thickBot="1">
      <c r="A14" s="113" t="s">
        <v>1</v>
      </c>
      <c r="B14" s="42" t="s">
        <v>40</v>
      </c>
      <c r="C14" s="30">
        <v>3</v>
      </c>
      <c r="D14" s="30"/>
      <c r="E14" s="15">
        <v>12</v>
      </c>
      <c r="F14" s="15"/>
      <c r="G14" s="15">
        <v>3</v>
      </c>
      <c r="H14" s="15">
        <f t="shared" si="6"/>
        <v>18</v>
      </c>
      <c r="I14" s="15">
        <v>3</v>
      </c>
      <c r="J14" s="15"/>
      <c r="K14" s="15">
        <v>10</v>
      </c>
      <c r="L14" s="15"/>
      <c r="M14" s="15">
        <v>6</v>
      </c>
      <c r="N14" s="15">
        <f t="shared" si="7"/>
        <v>19</v>
      </c>
      <c r="O14" s="16">
        <f aca="true" t="shared" si="12" ref="O14:O20">I14+C14</f>
        <v>6</v>
      </c>
      <c r="P14" s="16"/>
      <c r="Q14" s="16">
        <f aca="true" t="shared" si="13" ref="Q14:Q20">K14+E14</f>
        <v>22</v>
      </c>
      <c r="R14" s="46"/>
      <c r="S14" s="17">
        <f aca="true" t="shared" si="14" ref="S14:S20">M14+G14</f>
        <v>9</v>
      </c>
      <c r="U14" s="113" t="s">
        <v>1</v>
      </c>
      <c r="V14" s="42" t="s">
        <v>40</v>
      </c>
      <c r="W14" s="30">
        <v>2</v>
      </c>
      <c r="X14" s="30"/>
      <c r="Y14" s="15">
        <v>3</v>
      </c>
      <c r="Z14" s="15"/>
      <c r="AA14" s="15"/>
      <c r="AB14" s="15">
        <f t="shared" si="8"/>
        <v>5</v>
      </c>
      <c r="AC14" s="15">
        <v>2</v>
      </c>
      <c r="AD14" s="15"/>
      <c r="AE14" s="15"/>
      <c r="AF14" s="15"/>
      <c r="AG14" s="15"/>
      <c r="AH14" s="15">
        <f t="shared" si="9"/>
        <v>2</v>
      </c>
      <c r="AI14" s="16">
        <f aca="true" t="shared" si="15" ref="AI14:AI20">AC14+W14</f>
        <v>4</v>
      </c>
      <c r="AJ14" s="16"/>
      <c r="AK14" s="16">
        <f aca="true" t="shared" si="16" ref="AK14:AK20">AE14+Y14</f>
        <v>3</v>
      </c>
      <c r="AL14" s="46"/>
      <c r="AM14" s="17">
        <f aca="true" t="shared" si="17" ref="AM14:AM20">AG14+AA14</f>
        <v>0</v>
      </c>
    </row>
    <row r="15" spans="1:39" ht="12.75" customHeight="1" thickBot="1">
      <c r="A15" s="113"/>
      <c r="B15" s="42" t="s">
        <v>41</v>
      </c>
      <c r="C15" s="30">
        <v>4</v>
      </c>
      <c r="D15" s="30"/>
      <c r="E15" s="15">
        <v>10</v>
      </c>
      <c r="F15" s="15"/>
      <c r="G15" s="15">
        <v>4</v>
      </c>
      <c r="H15" s="15">
        <f t="shared" si="6"/>
        <v>18</v>
      </c>
      <c r="I15" s="15">
        <v>10</v>
      </c>
      <c r="J15" s="15"/>
      <c r="K15" s="15">
        <v>5</v>
      </c>
      <c r="L15" s="15"/>
      <c r="M15" s="15">
        <v>4</v>
      </c>
      <c r="N15" s="15">
        <f t="shared" si="7"/>
        <v>19</v>
      </c>
      <c r="O15" s="16">
        <f t="shared" si="12"/>
        <v>14</v>
      </c>
      <c r="P15" s="16"/>
      <c r="Q15" s="16">
        <f t="shared" si="13"/>
        <v>15</v>
      </c>
      <c r="R15" s="46"/>
      <c r="S15" s="17">
        <f t="shared" si="14"/>
        <v>8</v>
      </c>
      <c r="U15" s="113"/>
      <c r="V15" s="42" t="s">
        <v>41</v>
      </c>
      <c r="W15" s="30">
        <v>3</v>
      </c>
      <c r="X15" s="30"/>
      <c r="Y15" s="15">
        <v>2</v>
      </c>
      <c r="Z15" s="15"/>
      <c r="AA15" s="15"/>
      <c r="AB15" s="15">
        <f t="shared" si="8"/>
        <v>5</v>
      </c>
      <c r="AC15" s="15">
        <v>2</v>
      </c>
      <c r="AD15" s="15"/>
      <c r="AE15" s="15"/>
      <c r="AF15" s="15"/>
      <c r="AG15" s="15"/>
      <c r="AH15" s="15">
        <f t="shared" si="9"/>
        <v>2</v>
      </c>
      <c r="AI15" s="16">
        <f t="shared" si="15"/>
        <v>5</v>
      </c>
      <c r="AJ15" s="16"/>
      <c r="AK15" s="16">
        <f t="shared" si="16"/>
        <v>2</v>
      </c>
      <c r="AL15" s="46"/>
      <c r="AM15" s="17">
        <f t="shared" si="17"/>
        <v>0</v>
      </c>
    </row>
    <row r="16" spans="1:39" ht="12.75" customHeight="1" thickBot="1">
      <c r="A16" s="113"/>
      <c r="B16" s="42" t="s">
        <v>42</v>
      </c>
      <c r="C16" s="30"/>
      <c r="D16" s="30"/>
      <c r="E16" s="15"/>
      <c r="F16" s="15"/>
      <c r="G16" s="15">
        <v>18</v>
      </c>
      <c r="H16" s="15">
        <f t="shared" si="6"/>
        <v>18</v>
      </c>
      <c r="I16" s="15"/>
      <c r="J16" s="15"/>
      <c r="K16" s="15"/>
      <c r="L16" s="15"/>
      <c r="M16" s="15">
        <v>19</v>
      </c>
      <c r="N16" s="15">
        <f t="shared" si="7"/>
        <v>19</v>
      </c>
      <c r="O16" s="16">
        <f t="shared" si="12"/>
        <v>0</v>
      </c>
      <c r="P16" s="16"/>
      <c r="Q16" s="16">
        <f t="shared" si="13"/>
        <v>0</v>
      </c>
      <c r="R16" s="46"/>
      <c r="S16" s="17">
        <f t="shared" si="14"/>
        <v>37</v>
      </c>
      <c r="U16" s="113"/>
      <c r="V16" s="42" t="s">
        <v>42</v>
      </c>
      <c r="W16" s="30"/>
      <c r="X16" s="30"/>
      <c r="Y16" s="15">
        <v>1</v>
      </c>
      <c r="Z16" s="15"/>
      <c r="AA16" s="15"/>
      <c r="AB16" s="15">
        <f t="shared" si="8"/>
        <v>1</v>
      </c>
      <c r="AC16" s="15">
        <v>1</v>
      </c>
      <c r="AD16" s="15"/>
      <c r="AE16" s="15">
        <v>1</v>
      </c>
      <c r="AF16" s="15"/>
      <c r="AG16" s="15"/>
      <c r="AH16" s="15">
        <f t="shared" si="9"/>
        <v>2</v>
      </c>
      <c r="AI16" s="16">
        <f t="shared" si="15"/>
        <v>1</v>
      </c>
      <c r="AJ16" s="16"/>
      <c r="AK16" s="16">
        <f t="shared" si="16"/>
        <v>2</v>
      </c>
      <c r="AL16" s="46"/>
      <c r="AM16" s="17">
        <f t="shared" si="17"/>
        <v>0</v>
      </c>
    </row>
    <row r="17" spans="1:39" ht="12.75" customHeight="1" thickBot="1">
      <c r="A17" s="113"/>
      <c r="B17" s="42" t="s">
        <v>43</v>
      </c>
      <c r="C17" s="30"/>
      <c r="D17" s="30"/>
      <c r="E17" s="15">
        <v>7</v>
      </c>
      <c r="F17" s="15"/>
      <c r="G17" s="15">
        <v>11</v>
      </c>
      <c r="H17" s="15">
        <f t="shared" si="6"/>
        <v>18</v>
      </c>
      <c r="I17" s="15">
        <v>3</v>
      </c>
      <c r="J17" s="15"/>
      <c r="K17" s="15">
        <v>3</v>
      </c>
      <c r="L17" s="15"/>
      <c r="M17" s="15">
        <v>13</v>
      </c>
      <c r="N17" s="15">
        <f t="shared" si="7"/>
        <v>19</v>
      </c>
      <c r="O17" s="16">
        <f t="shared" si="12"/>
        <v>3</v>
      </c>
      <c r="P17" s="16"/>
      <c r="Q17" s="16">
        <f t="shared" si="13"/>
        <v>10</v>
      </c>
      <c r="R17" s="46"/>
      <c r="S17" s="17">
        <f t="shared" si="14"/>
        <v>24</v>
      </c>
      <c r="U17" s="113"/>
      <c r="V17" s="42" t="s">
        <v>43</v>
      </c>
      <c r="W17" s="30">
        <v>3</v>
      </c>
      <c r="X17" s="30"/>
      <c r="Y17" s="15">
        <v>2</v>
      </c>
      <c r="Z17" s="15"/>
      <c r="AA17" s="15"/>
      <c r="AB17" s="15">
        <f t="shared" si="8"/>
        <v>5</v>
      </c>
      <c r="AC17" s="15">
        <v>2</v>
      </c>
      <c r="AD17" s="15"/>
      <c r="AE17" s="15"/>
      <c r="AF17" s="15"/>
      <c r="AG17" s="15"/>
      <c r="AH17" s="15">
        <f t="shared" si="9"/>
        <v>2</v>
      </c>
      <c r="AI17" s="16">
        <f t="shared" si="15"/>
        <v>5</v>
      </c>
      <c r="AJ17" s="16"/>
      <c r="AK17" s="16">
        <f t="shared" si="16"/>
        <v>2</v>
      </c>
      <c r="AL17" s="46"/>
      <c r="AM17" s="17">
        <f t="shared" si="17"/>
        <v>0</v>
      </c>
    </row>
    <row r="18" spans="1:39" ht="12.75" customHeight="1" thickBot="1">
      <c r="A18" s="113"/>
      <c r="B18" s="42" t="s">
        <v>55</v>
      </c>
      <c r="C18" s="18">
        <v>3</v>
      </c>
      <c r="D18" s="18"/>
      <c r="E18" s="18">
        <v>12</v>
      </c>
      <c r="F18" s="18"/>
      <c r="G18" s="18">
        <v>3</v>
      </c>
      <c r="H18" s="15">
        <f t="shared" si="6"/>
        <v>18</v>
      </c>
      <c r="I18" s="18">
        <v>8</v>
      </c>
      <c r="J18" s="18"/>
      <c r="K18" s="18">
        <v>7</v>
      </c>
      <c r="L18" s="18"/>
      <c r="M18" s="18">
        <v>4</v>
      </c>
      <c r="N18" s="15">
        <f t="shared" si="7"/>
        <v>19</v>
      </c>
      <c r="O18" s="16">
        <f t="shared" si="12"/>
        <v>11</v>
      </c>
      <c r="P18" s="16"/>
      <c r="Q18" s="16">
        <f t="shared" si="13"/>
        <v>19</v>
      </c>
      <c r="R18" s="46"/>
      <c r="S18" s="17">
        <f t="shared" si="14"/>
        <v>7</v>
      </c>
      <c r="U18" s="113"/>
      <c r="V18" s="42" t="s">
        <v>55</v>
      </c>
      <c r="W18" s="18">
        <v>4</v>
      </c>
      <c r="X18" s="18"/>
      <c r="Y18" s="18">
        <v>1</v>
      </c>
      <c r="Z18" s="18"/>
      <c r="AA18" s="18"/>
      <c r="AB18" s="15">
        <f t="shared" si="8"/>
        <v>5</v>
      </c>
      <c r="AC18" s="18">
        <v>2</v>
      </c>
      <c r="AD18" s="18"/>
      <c r="AE18" s="18"/>
      <c r="AF18" s="18"/>
      <c r="AG18" s="18"/>
      <c r="AH18" s="15">
        <f t="shared" si="9"/>
        <v>2</v>
      </c>
      <c r="AI18" s="16">
        <f t="shared" si="15"/>
        <v>6</v>
      </c>
      <c r="AJ18" s="16"/>
      <c r="AK18" s="16">
        <f t="shared" si="16"/>
        <v>1</v>
      </c>
      <c r="AL18" s="46"/>
      <c r="AM18" s="17">
        <f t="shared" si="17"/>
        <v>0</v>
      </c>
    </row>
    <row r="19" spans="1:39" ht="12.75" customHeight="1" thickBot="1">
      <c r="A19" s="113"/>
      <c r="B19" s="42" t="s">
        <v>56</v>
      </c>
      <c r="C19" s="18">
        <v>7</v>
      </c>
      <c r="D19" s="18"/>
      <c r="E19" s="18">
        <v>7</v>
      </c>
      <c r="F19" s="18"/>
      <c r="G19" s="18">
        <v>4</v>
      </c>
      <c r="H19" s="15">
        <f t="shared" si="6"/>
        <v>18</v>
      </c>
      <c r="I19" s="18">
        <v>13</v>
      </c>
      <c r="J19" s="18"/>
      <c r="K19" s="18">
        <v>3</v>
      </c>
      <c r="L19" s="18"/>
      <c r="M19" s="18">
        <v>3</v>
      </c>
      <c r="N19" s="15">
        <f t="shared" si="7"/>
        <v>19</v>
      </c>
      <c r="O19" s="16">
        <f t="shared" si="12"/>
        <v>20</v>
      </c>
      <c r="P19" s="16"/>
      <c r="Q19" s="16">
        <f t="shared" si="13"/>
        <v>10</v>
      </c>
      <c r="R19" s="46"/>
      <c r="S19" s="17">
        <f t="shared" si="14"/>
        <v>7</v>
      </c>
      <c r="U19" s="113"/>
      <c r="V19" s="42" t="s">
        <v>56</v>
      </c>
      <c r="W19" s="18">
        <v>5</v>
      </c>
      <c r="X19" s="18"/>
      <c r="Y19" s="18"/>
      <c r="Z19" s="18"/>
      <c r="AA19" s="18"/>
      <c r="AB19" s="15">
        <f t="shared" si="8"/>
        <v>5</v>
      </c>
      <c r="AC19" s="18">
        <v>2</v>
      </c>
      <c r="AD19" s="18"/>
      <c r="AE19" s="18"/>
      <c r="AF19" s="18"/>
      <c r="AG19" s="18"/>
      <c r="AH19" s="15">
        <f t="shared" si="9"/>
        <v>2</v>
      </c>
      <c r="AI19" s="16">
        <f t="shared" si="15"/>
        <v>7</v>
      </c>
      <c r="AJ19" s="16"/>
      <c r="AK19" s="16">
        <f t="shared" si="16"/>
        <v>0</v>
      </c>
      <c r="AL19" s="46"/>
      <c r="AM19" s="17">
        <f t="shared" si="17"/>
        <v>0</v>
      </c>
    </row>
    <row r="20" spans="1:39" ht="12.75" customHeight="1" thickBot="1">
      <c r="A20" s="113"/>
      <c r="B20" s="42" t="s">
        <v>57</v>
      </c>
      <c r="C20" s="18"/>
      <c r="D20" s="18"/>
      <c r="E20" s="18">
        <v>3</v>
      </c>
      <c r="F20" s="18"/>
      <c r="G20" s="18">
        <v>15</v>
      </c>
      <c r="H20" s="15">
        <f t="shared" si="6"/>
        <v>18</v>
      </c>
      <c r="I20" s="18">
        <v>1</v>
      </c>
      <c r="J20" s="18"/>
      <c r="K20" s="18">
        <v>11</v>
      </c>
      <c r="L20" s="18"/>
      <c r="M20" s="18">
        <v>7</v>
      </c>
      <c r="N20" s="15">
        <f t="shared" si="7"/>
        <v>19</v>
      </c>
      <c r="O20" s="16">
        <f t="shared" si="12"/>
        <v>1</v>
      </c>
      <c r="P20" s="16"/>
      <c r="Q20" s="16">
        <f t="shared" si="13"/>
        <v>14</v>
      </c>
      <c r="R20" s="46"/>
      <c r="S20" s="17">
        <f t="shared" si="14"/>
        <v>22</v>
      </c>
      <c r="U20" s="113"/>
      <c r="V20" s="42" t="s">
        <v>57</v>
      </c>
      <c r="W20" s="18">
        <v>3</v>
      </c>
      <c r="X20" s="18"/>
      <c r="Y20" s="18">
        <v>2</v>
      </c>
      <c r="Z20" s="18"/>
      <c r="AA20" s="18"/>
      <c r="AB20" s="15">
        <f t="shared" si="8"/>
        <v>5</v>
      </c>
      <c r="AC20" s="18">
        <v>2</v>
      </c>
      <c r="AD20" s="18"/>
      <c r="AE20" s="18"/>
      <c r="AF20" s="18"/>
      <c r="AG20" s="18"/>
      <c r="AH20" s="15">
        <f t="shared" si="9"/>
        <v>2</v>
      </c>
      <c r="AI20" s="16">
        <f t="shared" si="15"/>
        <v>5</v>
      </c>
      <c r="AJ20" s="16"/>
      <c r="AK20" s="16">
        <f t="shared" si="16"/>
        <v>2</v>
      </c>
      <c r="AL20" s="46"/>
      <c r="AM20" s="17">
        <f t="shared" si="17"/>
        <v>0</v>
      </c>
    </row>
    <row r="21" spans="1:39" ht="12.75" customHeight="1" thickBot="1">
      <c r="A21" s="113"/>
      <c r="B21" s="39" t="s">
        <v>23</v>
      </c>
      <c r="C21" s="40">
        <f>C20+C19+C18+C14+C15+C16+C17</f>
        <v>17</v>
      </c>
      <c r="D21" s="40"/>
      <c r="E21" s="40">
        <f aca="true" t="shared" si="18" ref="E21:M21">E20+E19+E18+E14+E15+E16+E17</f>
        <v>51</v>
      </c>
      <c r="F21" s="40"/>
      <c r="G21" s="40">
        <f t="shared" si="18"/>
        <v>58</v>
      </c>
      <c r="H21" s="15">
        <f t="shared" si="6"/>
        <v>126</v>
      </c>
      <c r="I21" s="40">
        <f t="shared" si="18"/>
        <v>38</v>
      </c>
      <c r="J21" s="40"/>
      <c r="K21" s="40">
        <f t="shared" si="18"/>
        <v>39</v>
      </c>
      <c r="L21" s="40"/>
      <c r="M21" s="40">
        <f t="shared" si="18"/>
        <v>56</v>
      </c>
      <c r="N21" s="15">
        <f t="shared" si="7"/>
        <v>133</v>
      </c>
      <c r="O21" s="40">
        <f>O20+O19+O18+O14+O15+O16+O17</f>
        <v>55</v>
      </c>
      <c r="P21" s="40"/>
      <c r="Q21" s="40">
        <f>Q20+Q19+Q18+Q14+Q15+Q16+Q17</f>
        <v>90</v>
      </c>
      <c r="R21" s="40"/>
      <c r="S21" s="40">
        <f>S20+S19+S18+S14+S15+S16+S17</f>
        <v>114</v>
      </c>
      <c r="U21" s="113"/>
      <c r="V21" s="39" t="s">
        <v>23</v>
      </c>
      <c r="W21" s="40">
        <f aca="true" t="shared" si="19" ref="W21:AM21">W20+W19+W18+W14+W15+W16+W17</f>
        <v>20</v>
      </c>
      <c r="X21" s="40"/>
      <c r="Y21" s="40">
        <f t="shared" si="19"/>
        <v>11</v>
      </c>
      <c r="Z21" s="40"/>
      <c r="AA21" s="40">
        <f t="shared" si="19"/>
        <v>0</v>
      </c>
      <c r="AB21" s="15">
        <f t="shared" si="8"/>
        <v>31</v>
      </c>
      <c r="AC21" s="40">
        <f t="shared" si="19"/>
        <v>13</v>
      </c>
      <c r="AD21" s="40"/>
      <c r="AE21" s="40">
        <f t="shared" si="19"/>
        <v>1</v>
      </c>
      <c r="AF21" s="40"/>
      <c r="AG21" s="40">
        <f t="shared" si="19"/>
        <v>0</v>
      </c>
      <c r="AH21" s="15">
        <f t="shared" si="9"/>
        <v>14</v>
      </c>
      <c r="AI21" s="40">
        <f t="shared" si="19"/>
        <v>33</v>
      </c>
      <c r="AJ21" s="40"/>
      <c r="AK21" s="40">
        <f t="shared" si="19"/>
        <v>12</v>
      </c>
      <c r="AL21" s="40"/>
      <c r="AM21" s="40">
        <f t="shared" si="19"/>
        <v>0</v>
      </c>
    </row>
    <row r="22" spans="1:41" ht="12.75" customHeight="1" thickBot="1">
      <c r="A22" s="113" t="s">
        <v>2</v>
      </c>
      <c r="B22" s="42" t="s">
        <v>44</v>
      </c>
      <c r="C22" s="30">
        <v>16</v>
      </c>
      <c r="D22" s="30"/>
      <c r="E22" s="15">
        <v>1</v>
      </c>
      <c r="F22" s="15"/>
      <c r="G22" s="15">
        <v>1</v>
      </c>
      <c r="H22" s="15">
        <f t="shared" si="6"/>
        <v>18</v>
      </c>
      <c r="I22" s="15">
        <v>14</v>
      </c>
      <c r="J22" s="15"/>
      <c r="K22" s="15">
        <v>4</v>
      </c>
      <c r="L22" s="15"/>
      <c r="M22" s="15">
        <v>1</v>
      </c>
      <c r="N22" s="15">
        <f t="shared" si="7"/>
        <v>19</v>
      </c>
      <c r="O22" s="16">
        <f aca="true" t="shared" si="20" ref="O22:O27">I22+C22</f>
        <v>30</v>
      </c>
      <c r="P22" s="16"/>
      <c r="Q22" s="16">
        <f aca="true" t="shared" si="21" ref="Q22:Q27">K22+E22</f>
        <v>5</v>
      </c>
      <c r="R22" s="46"/>
      <c r="S22" s="17">
        <f aca="true" t="shared" si="22" ref="S22:S27">M22+G22</f>
        <v>2</v>
      </c>
      <c r="U22" s="113" t="s">
        <v>2</v>
      </c>
      <c r="V22" s="42" t="s">
        <v>44</v>
      </c>
      <c r="W22" s="30">
        <v>5</v>
      </c>
      <c r="X22" s="30"/>
      <c r="Y22" s="15"/>
      <c r="Z22" s="15"/>
      <c r="AA22" s="15"/>
      <c r="AB22" s="15">
        <f t="shared" si="8"/>
        <v>5</v>
      </c>
      <c r="AC22" s="15">
        <v>2</v>
      </c>
      <c r="AD22" s="15"/>
      <c r="AE22" s="15"/>
      <c r="AF22" s="15"/>
      <c r="AG22" s="15"/>
      <c r="AH22" s="15">
        <f t="shared" si="9"/>
        <v>2</v>
      </c>
      <c r="AI22" s="16">
        <f aca="true" t="shared" si="23" ref="AI22:AI27">AC22+W22</f>
        <v>7</v>
      </c>
      <c r="AJ22" s="16"/>
      <c r="AK22" s="16">
        <f aca="true" t="shared" si="24" ref="AK22:AK27">AE22+Y22</f>
        <v>0</v>
      </c>
      <c r="AL22" s="46"/>
      <c r="AM22" s="17">
        <f aca="true" t="shared" si="25" ref="AM22:AM27">AG22+AA22</f>
        <v>0</v>
      </c>
      <c r="AN22" s="25"/>
      <c r="AO22" s="25"/>
    </row>
    <row r="23" spans="1:41" ht="12.75" customHeight="1" thickBot="1">
      <c r="A23" s="113"/>
      <c r="B23" s="42" t="s">
        <v>45</v>
      </c>
      <c r="C23" s="18">
        <v>14</v>
      </c>
      <c r="D23" s="18"/>
      <c r="E23" s="18">
        <v>3</v>
      </c>
      <c r="F23" s="18"/>
      <c r="G23" s="18">
        <v>1</v>
      </c>
      <c r="H23" s="15">
        <f t="shared" si="6"/>
        <v>18</v>
      </c>
      <c r="I23" s="18">
        <v>8</v>
      </c>
      <c r="J23" s="18"/>
      <c r="K23" s="18">
        <v>10</v>
      </c>
      <c r="L23" s="18"/>
      <c r="M23" s="18">
        <v>1</v>
      </c>
      <c r="N23" s="15">
        <f t="shared" si="7"/>
        <v>19</v>
      </c>
      <c r="O23" s="16">
        <f t="shared" si="20"/>
        <v>22</v>
      </c>
      <c r="P23" s="16"/>
      <c r="Q23" s="16">
        <f t="shared" si="21"/>
        <v>13</v>
      </c>
      <c r="R23" s="46"/>
      <c r="S23" s="17">
        <f t="shared" si="22"/>
        <v>2</v>
      </c>
      <c r="U23" s="113"/>
      <c r="V23" s="42" t="s">
        <v>45</v>
      </c>
      <c r="W23" s="18">
        <v>5</v>
      </c>
      <c r="X23" s="18"/>
      <c r="Y23" s="18"/>
      <c r="Z23" s="18"/>
      <c r="AA23" s="18"/>
      <c r="AB23" s="15">
        <f t="shared" si="8"/>
        <v>5</v>
      </c>
      <c r="AC23" s="18">
        <v>2</v>
      </c>
      <c r="AD23" s="18"/>
      <c r="AE23" s="18"/>
      <c r="AF23" s="18"/>
      <c r="AG23" s="18"/>
      <c r="AH23" s="15">
        <f t="shared" si="9"/>
        <v>2</v>
      </c>
      <c r="AI23" s="16">
        <f t="shared" si="23"/>
        <v>7</v>
      </c>
      <c r="AJ23" s="16"/>
      <c r="AK23" s="16">
        <f t="shared" si="24"/>
        <v>0</v>
      </c>
      <c r="AL23" s="46"/>
      <c r="AM23" s="17">
        <f t="shared" si="25"/>
        <v>0</v>
      </c>
      <c r="AN23" s="25"/>
      <c r="AO23" s="25"/>
    </row>
    <row r="24" spans="1:41" ht="12.75" customHeight="1" thickBot="1">
      <c r="A24" s="113"/>
      <c r="B24" s="42" t="s">
        <v>46</v>
      </c>
      <c r="C24" s="18">
        <v>8</v>
      </c>
      <c r="D24" s="18"/>
      <c r="E24" s="18">
        <v>9</v>
      </c>
      <c r="F24" s="18"/>
      <c r="G24" s="18">
        <v>1</v>
      </c>
      <c r="H24" s="15">
        <f t="shared" si="6"/>
        <v>18</v>
      </c>
      <c r="I24" s="18">
        <v>13</v>
      </c>
      <c r="J24" s="18"/>
      <c r="K24" s="18">
        <v>5</v>
      </c>
      <c r="L24" s="18"/>
      <c r="M24" s="18">
        <v>1</v>
      </c>
      <c r="N24" s="15">
        <f t="shared" si="7"/>
        <v>19</v>
      </c>
      <c r="O24" s="16">
        <f t="shared" si="20"/>
        <v>21</v>
      </c>
      <c r="P24" s="16"/>
      <c r="Q24" s="16">
        <f t="shared" si="21"/>
        <v>14</v>
      </c>
      <c r="R24" s="46"/>
      <c r="S24" s="17">
        <f t="shared" si="22"/>
        <v>2</v>
      </c>
      <c r="U24" s="113"/>
      <c r="V24" s="42" t="s">
        <v>46</v>
      </c>
      <c r="W24" s="18">
        <v>3</v>
      </c>
      <c r="X24" s="18"/>
      <c r="Y24" s="18">
        <v>2</v>
      </c>
      <c r="Z24" s="18"/>
      <c r="AA24" s="18"/>
      <c r="AB24" s="15">
        <f t="shared" si="8"/>
        <v>5</v>
      </c>
      <c r="AC24" s="18">
        <v>2</v>
      </c>
      <c r="AD24" s="18"/>
      <c r="AE24" s="18"/>
      <c r="AF24" s="18"/>
      <c r="AG24" s="18"/>
      <c r="AH24" s="15">
        <f t="shared" si="9"/>
        <v>2</v>
      </c>
      <c r="AI24" s="16">
        <f t="shared" si="23"/>
        <v>5</v>
      </c>
      <c r="AJ24" s="16"/>
      <c r="AK24" s="16">
        <f t="shared" si="24"/>
        <v>2</v>
      </c>
      <c r="AL24" s="46"/>
      <c r="AM24" s="17">
        <f t="shared" si="25"/>
        <v>0</v>
      </c>
      <c r="AN24" s="25"/>
      <c r="AO24" s="25"/>
    </row>
    <row r="25" spans="1:41" ht="12.75" customHeight="1" thickBot="1">
      <c r="A25" s="113"/>
      <c r="B25" s="42" t="s">
        <v>47</v>
      </c>
      <c r="C25" s="18">
        <v>7</v>
      </c>
      <c r="D25" s="18"/>
      <c r="E25" s="18">
        <v>9</v>
      </c>
      <c r="F25" s="18"/>
      <c r="G25" s="18">
        <v>2</v>
      </c>
      <c r="H25" s="15">
        <f t="shared" si="6"/>
        <v>18</v>
      </c>
      <c r="I25" s="18">
        <v>12</v>
      </c>
      <c r="J25" s="18"/>
      <c r="K25" s="18">
        <v>5</v>
      </c>
      <c r="L25" s="18"/>
      <c r="M25" s="18">
        <v>2</v>
      </c>
      <c r="N25" s="15">
        <f t="shared" si="7"/>
        <v>19</v>
      </c>
      <c r="O25" s="16">
        <f t="shared" si="20"/>
        <v>19</v>
      </c>
      <c r="P25" s="16"/>
      <c r="Q25" s="16">
        <f t="shared" si="21"/>
        <v>14</v>
      </c>
      <c r="R25" s="46"/>
      <c r="S25" s="17">
        <f t="shared" si="22"/>
        <v>4</v>
      </c>
      <c r="U25" s="113"/>
      <c r="V25" s="42" t="s">
        <v>47</v>
      </c>
      <c r="W25" s="18">
        <v>4</v>
      </c>
      <c r="X25" s="18"/>
      <c r="Y25" s="18">
        <v>1</v>
      </c>
      <c r="Z25" s="18"/>
      <c r="AA25" s="18"/>
      <c r="AB25" s="15">
        <f t="shared" si="8"/>
        <v>5</v>
      </c>
      <c r="AC25" s="18">
        <v>2</v>
      </c>
      <c r="AD25" s="18"/>
      <c r="AE25" s="18"/>
      <c r="AF25" s="18"/>
      <c r="AG25" s="18"/>
      <c r="AH25" s="15">
        <f t="shared" si="9"/>
        <v>2</v>
      </c>
      <c r="AI25" s="16">
        <f t="shared" si="23"/>
        <v>6</v>
      </c>
      <c r="AJ25" s="16"/>
      <c r="AK25" s="16">
        <f t="shared" si="24"/>
        <v>1</v>
      </c>
      <c r="AL25" s="46"/>
      <c r="AM25" s="17">
        <f t="shared" si="25"/>
        <v>0</v>
      </c>
      <c r="AN25" s="25"/>
      <c r="AO25" s="25"/>
    </row>
    <row r="26" spans="1:39" ht="12.75" customHeight="1" thickBot="1">
      <c r="A26" s="113"/>
      <c r="B26" s="42" t="s">
        <v>48</v>
      </c>
      <c r="C26" s="18">
        <v>2</v>
      </c>
      <c r="D26" s="18"/>
      <c r="E26" s="18">
        <v>11</v>
      </c>
      <c r="F26" s="18"/>
      <c r="G26" s="18">
        <v>5</v>
      </c>
      <c r="H26" s="15">
        <f t="shared" si="6"/>
        <v>18</v>
      </c>
      <c r="I26" s="18"/>
      <c r="J26" s="18"/>
      <c r="K26" s="18">
        <v>15</v>
      </c>
      <c r="L26" s="18"/>
      <c r="M26" s="18">
        <v>4</v>
      </c>
      <c r="N26" s="15">
        <f t="shared" si="7"/>
        <v>19</v>
      </c>
      <c r="O26" s="16">
        <f t="shared" si="20"/>
        <v>2</v>
      </c>
      <c r="P26" s="16"/>
      <c r="Q26" s="16">
        <f t="shared" si="21"/>
        <v>26</v>
      </c>
      <c r="R26" s="46"/>
      <c r="S26" s="17">
        <f t="shared" si="22"/>
        <v>9</v>
      </c>
      <c r="U26" s="113"/>
      <c r="V26" s="42" t="s">
        <v>48</v>
      </c>
      <c r="W26" s="18"/>
      <c r="X26" s="18"/>
      <c r="Y26" s="18">
        <v>5</v>
      </c>
      <c r="Z26" s="18"/>
      <c r="AA26" s="18"/>
      <c r="AB26" s="15">
        <f t="shared" si="8"/>
        <v>5</v>
      </c>
      <c r="AC26" s="18">
        <v>2</v>
      </c>
      <c r="AD26" s="18"/>
      <c r="AE26" s="18"/>
      <c r="AF26" s="18"/>
      <c r="AG26" s="18"/>
      <c r="AH26" s="15">
        <f t="shared" si="9"/>
        <v>2</v>
      </c>
      <c r="AI26" s="16">
        <f t="shared" si="23"/>
        <v>2</v>
      </c>
      <c r="AJ26" s="16"/>
      <c r="AK26" s="16">
        <f t="shared" si="24"/>
        <v>5</v>
      </c>
      <c r="AL26" s="46"/>
      <c r="AM26" s="17">
        <f t="shared" si="25"/>
        <v>0</v>
      </c>
    </row>
    <row r="27" spans="1:39" ht="12.75" customHeight="1" thickBot="1">
      <c r="A27" s="113"/>
      <c r="B27" s="43" t="s">
        <v>49</v>
      </c>
      <c r="C27" s="18">
        <v>7</v>
      </c>
      <c r="D27" s="18"/>
      <c r="E27" s="18">
        <v>9</v>
      </c>
      <c r="F27" s="18"/>
      <c r="G27" s="18">
        <v>2</v>
      </c>
      <c r="H27" s="15">
        <f t="shared" si="6"/>
        <v>18</v>
      </c>
      <c r="I27" s="18">
        <v>8</v>
      </c>
      <c r="J27" s="18"/>
      <c r="K27" s="18">
        <v>10</v>
      </c>
      <c r="L27" s="18"/>
      <c r="M27" s="18">
        <v>1</v>
      </c>
      <c r="N27" s="15">
        <f t="shared" si="7"/>
        <v>19</v>
      </c>
      <c r="O27" s="16">
        <f t="shared" si="20"/>
        <v>15</v>
      </c>
      <c r="P27" s="16"/>
      <c r="Q27" s="16">
        <f t="shared" si="21"/>
        <v>19</v>
      </c>
      <c r="R27" s="46"/>
      <c r="S27" s="17">
        <f t="shared" si="22"/>
        <v>3</v>
      </c>
      <c r="U27" s="113"/>
      <c r="V27" s="43" t="s">
        <v>49</v>
      </c>
      <c r="W27" s="18"/>
      <c r="X27" s="18"/>
      <c r="Y27" s="18">
        <v>5</v>
      </c>
      <c r="Z27" s="18"/>
      <c r="AA27" s="18"/>
      <c r="AB27" s="15">
        <f t="shared" si="8"/>
        <v>5</v>
      </c>
      <c r="AC27" s="18">
        <v>2</v>
      </c>
      <c r="AD27" s="18"/>
      <c r="AE27" s="18"/>
      <c r="AF27" s="18"/>
      <c r="AG27" s="18"/>
      <c r="AH27" s="15">
        <f t="shared" si="9"/>
        <v>2</v>
      </c>
      <c r="AI27" s="16">
        <f t="shared" si="23"/>
        <v>2</v>
      </c>
      <c r="AJ27" s="16"/>
      <c r="AK27" s="16">
        <f t="shared" si="24"/>
        <v>5</v>
      </c>
      <c r="AL27" s="46"/>
      <c r="AM27" s="17">
        <f t="shared" si="25"/>
        <v>0</v>
      </c>
    </row>
    <row r="28" spans="1:39" ht="12.75" customHeight="1" thickBot="1">
      <c r="A28" s="113"/>
      <c r="B28" s="44" t="s">
        <v>22</v>
      </c>
      <c r="C28" s="40">
        <f>C27+C26+C23+C22+C24+C25</f>
        <v>54</v>
      </c>
      <c r="D28" s="40"/>
      <c r="E28" s="40">
        <f aca="true" t="shared" si="26" ref="E28:M28">E27+E26+E23+E22+E24+E25</f>
        <v>42</v>
      </c>
      <c r="F28" s="40"/>
      <c r="G28" s="40">
        <f t="shared" si="26"/>
        <v>12</v>
      </c>
      <c r="H28" s="15">
        <f t="shared" si="6"/>
        <v>108</v>
      </c>
      <c r="I28" s="40">
        <f t="shared" si="26"/>
        <v>55</v>
      </c>
      <c r="J28" s="40"/>
      <c r="K28" s="40">
        <f t="shared" si="26"/>
        <v>49</v>
      </c>
      <c r="L28" s="40"/>
      <c r="M28" s="40">
        <f t="shared" si="26"/>
        <v>10</v>
      </c>
      <c r="N28" s="15">
        <f t="shared" si="7"/>
        <v>114</v>
      </c>
      <c r="O28" s="40">
        <f>O27+O26+O23+O22+O24+O25</f>
        <v>109</v>
      </c>
      <c r="P28" s="40"/>
      <c r="Q28" s="40">
        <f>Q27+Q26+Q23+Q22+Q24+Q25</f>
        <v>91</v>
      </c>
      <c r="R28" s="40"/>
      <c r="S28" s="40">
        <f>S27+S26+S23+S22+S24+S25</f>
        <v>22</v>
      </c>
      <c r="U28" s="113"/>
      <c r="V28" s="44" t="s">
        <v>22</v>
      </c>
      <c r="W28" s="40">
        <f aca="true" t="shared" si="27" ref="W28:AM28">W27+W26+W23+W22+W24+W25</f>
        <v>17</v>
      </c>
      <c r="X28" s="40"/>
      <c r="Y28" s="40">
        <f t="shared" si="27"/>
        <v>13</v>
      </c>
      <c r="Z28" s="40"/>
      <c r="AA28" s="40">
        <f t="shared" si="27"/>
        <v>0</v>
      </c>
      <c r="AB28" s="15">
        <f t="shared" si="8"/>
        <v>30</v>
      </c>
      <c r="AC28" s="40">
        <f t="shared" si="27"/>
        <v>12</v>
      </c>
      <c r="AD28" s="40"/>
      <c r="AE28" s="40">
        <f t="shared" si="27"/>
        <v>0</v>
      </c>
      <c r="AF28" s="40"/>
      <c r="AG28" s="40">
        <f t="shared" si="27"/>
        <v>0</v>
      </c>
      <c r="AH28" s="15">
        <f t="shared" si="9"/>
        <v>12</v>
      </c>
      <c r="AI28" s="40">
        <f t="shared" si="27"/>
        <v>29</v>
      </c>
      <c r="AJ28" s="40"/>
      <c r="AK28" s="40">
        <f t="shared" si="27"/>
        <v>13</v>
      </c>
      <c r="AL28" s="40"/>
      <c r="AM28" s="40">
        <f t="shared" si="27"/>
        <v>0</v>
      </c>
    </row>
    <row r="29" spans="1:41" ht="12.75" customHeight="1" thickBot="1">
      <c r="A29" s="120" t="s">
        <v>3</v>
      </c>
      <c r="B29" s="41" t="s">
        <v>50</v>
      </c>
      <c r="C29" s="30"/>
      <c r="D29" s="30"/>
      <c r="E29" s="15">
        <v>6</v>
      </c>
      <c r="F29" s="15"/>
      <c r="G29" s="15">
        <v>12</v>
      </c>
      <c r="H29" s="15">
        <f t="shared" si="6"/>
        <v>18</v>
      </c>
      <c r="I29" s="15"/>
      <c r="J29" s="15"/>
      <c r="K29" s="15">
        <v>14</v>
      </c>
      <c r="L29" s="15"/>
      <c r="M29" s="15">
        <v>5</v>
      </c>
      <c r="N29" s="15">
        <f t="shared" si="7"/>
        <v>19</v>
      </c>
      <c r="O29" s="16">
        <f>I29+C29</f>
        <v>0</v>
      </c>
      <c r="P29" s="16"/>
      <c r="Q29" s="16">
        <f>K29+E29</f>
        <v>20</v>
      </c>
      <c r="R29" s="46"/>
      <c r="S29" s="17">
        <f>M29+G29</f>
        <v>17</v>
      </c>
      <c r="U29" s="120" t="s">
        <v>3</v>
      </c>
      <c r="V29" s="41" t="s">
        <v>50</v>
      </c>
      <c r="W29" s="30">
        <v>2</v>
      </c>
      <c r="X29" s="30"/>
      <c r="Y29" s="15">
        <v>3</v>
      </c>
      <c r="Z29" s="15"/>
      <c r="AA29" s="15"/>
      <c r="AB29" s="15">
        <f t="shared" si="8"/>
        <v>5</v>
      </c>
      <c r="AC29" s="15">
        <v>2</v>
      </c>
      <c r="AD29" s="15"/>
      <c r="AE29" s="15"/>
      <c r="AF29" s="15"/>
      <c r="AG29" s="15"/>
      <c r="AH29" s="15">
        <f t="shared" si="9"/>
        <v>2</v>
      </c>
      <c r="AI29" s="16">
        <f>AC29+W29</f>
        <v>4</v>
      </c>
      <c r="AJ29" s="16"/>
      <c r="AK29" s="16">
        <f>AE29+Y29</f>
        <v>3</v>
      </c>
      <c r="AL29" s="46"/>
      <c r="AM29" s="17">
        <f>AG29+AA29</f>
        <v>0</v>
      </c>
      <c r="AN29" s="25"/>
      <c r="AO29" s="25"/>
    </row>
    <row r="30" spans="1:41" ht="12.75" customHeight="1" thickBot="1">
      <c r="A30" s="113"/>
      <c r="B30" s="41" t="s">
        <v>51</v>
      </c>
      <c r="C30" s="18"/>
      <c r="D30" s="18"/>
      <c r="E30" s="18">
        <v>6</v>
      </c>
      <c r="F30" s="18"/>
      <c r="G30" s="18">
        <v>12</v>
      </c>
      <c r="H30" s="15">
        <f t="shared" si="6"/>
        <v>18</v>
      </c>
      <c r="I30" s="18">
        <v>2</v>
      </c>
      <c r="J30" s="18"/>
      <c r="K30" s="18">
        <v>8</v>
      </c>
      <c r="L30" s="18"/>
      <c r="M30" s="18">
        <v>9</v>
      </c>
      <c r="N30" s="15">
        <f t="shared" si="7"/>
        <v>19</v>
      </c>
      <c r="O30" s="16">
        <f>I30+C30</f>
        <v>2</v>
      </c>
      <c r="P30" s="16"/>
      <c r="Q30" s="16">
        <f>K30+E30</f>
        <v>14</v>
      </c>
      <c r="R30" s="46"/>
      <c r="S30" s="17">
        <f>M30+G30</f>
        <v>21</v>
      </c>
      <c r="U30" s="113"/>
      <c r="V30" s="41" t="s">
        <v>51</v>
      </c>
      <c r="W30" s="18"/>
      <c r="X30" s="18"/>
      <c r="Y30" s="18">
        <v>5</v>
      </c>
      <c r="Z30" s="18"/>
      <c r="AA30" s="18"/>
      <c r="AB30" s="15">
        <f t="shared" si="8"/>
        <v>5</v>
      </c>
      <c r="AC30" s="18"/>
      <c r="AD30" s="18"/>
      <c r="AE30" s="18">
        <v>2</v>
      </c>
      <c r="AF30" s="18"/>
      <c r="AG30" s="18"/>
      <c r="AH30" s="15">
        <f t="shared" si="9"/>
        <v>2</v>
      </c>
      <c r="AI30" s="16">
        <f>AC30+W30</f>
        <v>0</v>
      </c>
      <c r="AJ30" s="16"/>
      <c r="AK30" s="16">
        <f>AE30+Y30</f>
        <v>7</v>
      </c>
      <c r="AL30" s="46"/>
      <c r="AM30" s="17">
        <f>AG30+AA30</f>
        <v>0</v>
      </c>
      <c r="AN30" s="25"/>
      <c r="AO30" s="25"/>
    </row>
    <row r="31" spans="1:41" ht="12.75" customHeight="1" thickBot="1">
      <c r="A31" s="113"/>
      <c r="B31" s="41" t="s">
        <v>52</v>
      </c>
      <c r="C31" s="18">
        <v>2</v>
      </c>
      <c r="D31" s="18"/>
      <c r="E31" s="18">
        <v>5</v>
      </c>
      <c r="F31" s="18"/>
      <c r="G31" s="18">
        <v>11</v>
      </c>
      <c r="H31" s="15">
        <f t="shared" si="6"/>
        <v>18</v>
      </c>
      <c r="I31" s="18">
        <v>2</v>
      </c>
      <c r="J31" s="18"/>
      <c r="K31" s="18">
        <v>9</v>
      </c>
      <c r="L31" s="18"/>
      <c r="M31" s="18">
        <v>8</v>
      </c>
      <c r="N31" s="15">
        <f t="shared" si="7"/>
        <v>19</v>
      </c>
      <c r="O31" s="16">
        <f>I31+C31</f>
        <v>4</v>
      </c>
      <c r="P31" s="16"/>
      <c r="Q31" s="16">
        <f>K31+E31</f>
        <v>14</v>
      </c>
      <c r="R31" s="46"/>
      <c r="S31" s="17">
        <f>M31+G31</f>
        <v>19</v>
      </c>
      <c r="U31" s="113"/>
      <c r="V31" s="41" t="s">
        <v>52</v>
      </c>
      <c r="W31" s="18">
        <v>1</v>
      </c>
      <c r="X31" s="18"/>
      <c r="Y31" s="18">
        <v>4</v>
      </c>
      <c r="Z31" s="18"/>
      <c r="AA31" s="18"/>
      <c r="AB31" s="15">
        <f t="shared" si="8"/>
        <v>5</v>
      </c>
      <c r="AC31" s="18">
        <v>1</v>
      </c>
      <c r="AD31" s="18"/>
      <c r="AE31" s="18">
        <v>1</v>
      </c>
      <c r="AF31" s="18"/>
      <c r="AG31" s="18"/>
      <c r="AH31" s="15">
        <f t="shared" si="9"/>
        <v>2</v>
      </c>
      <c r="AI31" s="16">
        <f>AC31+W31</f>
        <v>2</v>
      </c>
      <c r="AJ31" s="16"/>
      <c r="AK31" s="16">
        <f>AE31+Y31</f>
        <v>5</v>
      </c>
      <c r="AL31" s="46"/>
      <c r="AM31" s="17">
        <f>AG31+AA31</f>
        <v>0</v>
      </c>
      <c r="AN31" s="25"/>
      <c r="AO31" s="25"/>
    </row>
    <row r="32" spans="1:41" ht="12.75" customHeight="1" thickBot="1">
      <c r="A32" s="113"/>
      <c r="B32" s="41" t="s">
        <v>53</v>
      </c>
      <c r="C32" s="18">
        <v>1</v>
      </c>
      <c r="D32" s="18"/>
      <c r="E32" s="18">
        <v>1</v>
      </c>
      <c r="F32" s="18"/>
      <c r="G32" s="18">
        <v>16</v>
      </c>
      <c r="H32" s="15">
        <f t="shared" si="6"/>
        <v>18</v>
      </c>
      <c r="I32" s="18"/>
      <c r="J32" s="18"/>
      <c r="K32" s="18">
        <v>7</v>
      </c>
      <c r="L32" s="18"/>
      <c r="M32" s="18">
        <v>12</v>
      </c>
      <c r="N32" s="15">
        <f t="shared" si="7"/>
        <v>19</v>
      </c>
      <c r="O32" s="16">
        <f>I32+C32</f>
        <v>1</v>
      </c>
      <c r="P32" s="16"/>
      <c r="Q32" s="16">
        <f>K32+E32</f>
        <v>8</v>
      </c>
      <c r="R32" s="46"/>
      <c r="S32" s="17">
        <f>M32+G32</f>
        <v>28</v>
      </c>
      <c r="U32" s="113"/>
      <c r="V32" s="41" t="s">
        <v>53</v>
      </c>
      <c r="W32" s="18"/>
      <c r="X32" s="18"/>
      <c r="Y32" s="18">
        <v>4</v>
      </c>
      <c r="Z32" s="18"/>
      <c r="AA32" s="18"/>
      <c r="AB32" s="15">
        <f t="shared" si="8"/>
        <v>4</v>
      </c>
      <c r="AC32" s="18">
        <v>2</v>
      </c>
      <c r="AD32" s="18"/>
      <c r="AE32" s="18"/>
      <c r="AF32" s="18"/>
      <c r="AG32" s="18"/>
      <c r="AH32" s="15">
        <f t="shared" si="9"/>
        <v>2</v>
      </c>
      <c r="AI32" s="16">
        <f>AC32+W32</f>
        <v>2</v>
      </c>
      <c r="AJ32" s="16"/>
      <c r="AK32" s="16">
        <f>AE32+Y32</f>
        <v>4</v>
      </c>
      <c r="AL32" s="46"/>
      <c r="AM32" s="17">
        <f>AG32+AA32</f>
        <v>0</v>
      </c>
      <c r="AN32" s="25"/>
      <c r="AO32" s="25"/>
    </row>
    <row r="33" spans="1:41" ht="12.75" customHeight="1" thickBot="1">
      <c r="A33" s="113"/>
      <c r="B33" s="41" t="s">
        <v>54</v>
      </c>
      <c r="C33" s="18"/>
      <c r="D33" s="18"/>
      <c r="E33" s="18">
        <v>3</v>
      </c>
      <c r="F33" s="18"/>
      <c r="G33" s="18">
        <v>15</v>
      </c>
      <c r="H33" s="15">
        <f t="shared" si="6"/>
        <v>18</v>
      </c>
      <c r="I33" s="18"/>
      <c r="J33" s="18"/>
      <c r="K33" s="18">
        <v>6</v>
      </c>
      <c r="L33" s="18"/>
      <c r="M33" s="18">
        <v>13</v>
      </c>
      <c r="N33" s="15">
        <f t="shared" si="7"/>
        <v>19</v>
      </c>
      <c r="O33" s="16">
        <f>I33+C33</f>
        <v>0</v>
      </c>
      <c r="P33" s="16"/>
      <c r="Q33" s="16">
        <f>K33+E33</f>
        <v>9</v>
      </c>
      <c r="R33" s="46"/>
      <c r="S33" s="17">
        <f>M33+G33</f>
        <v>28</v>
      </c>
      <c r="U33" s="113"/>
      <c r="V33" s="41" t="s">
        <v>54</v>
      </c>
      <c r="W33" s="18">
        <v>1</v>
      </c>
      <c r="X33" s="18"/>
      <c r="Y33" s="18">
        <v>4</v>
      </c>
      <c r="Z33" s="18"/>
      <c r="AA33" s="18"/>
      <c r="AB33" s="15">
        <f t="shared" si="8"/>
        <v>5</v>
      </c>
      <c r="AC33" s="18">
        <v>1</v>
      </c>
      <c r="AD33" s="18"/>
      <c r="AE33" s="18">
        <v>1</v>
      </c>
      <c r="AF33" s="18"/>
      <c r="AG33" s="18"/>
      <c r="AH33" s="15">
        <f t="shared" si="9"/>
        <v>2</v>
      </c>
      <c r="AI33" s="16">
        <f>AC33+W33</f>
        <v>2</v>
      </c>
      <c r="AJ33" s="16"/>
      <c r="AK33" s="16">
        <f>AE33+Y33</f>
        <v>5</v>
      </c>
      <c r="AL33" s="46"/>
      <c r="AM33" s="17">
        <f>AG33+AA33</f>
        <v>0</v>
      </c>
      <c r="AN33" s="25"/>
      <c r="AO33" s="25"/>
    </row>
    <row r="34" spans="1:41" ht="12.75" customHeight="1" thickBot="1">
      <c r="A34" s="113"/>
      <c r="B34" s="39" t="s">
        <v>21</v>
      </c>
      <c r="C34" s="40">
        <f>C32+C31+C30+C29+C33</f>
        <v>3</v>
      </c>
      <c r="D34" s="40"/>
      <c r="E34" s="40">
        <f aca="true" t="shared" si="28" ref="E34:M34">E32+E31+E30+E29+E33</f>
        <v>21</v>
      </c>
      <c r="F34" s="40"/>
      <c r="G34" s="40">
        <f t="shared" si="28"/>
        <v>66</v>
      </c>
      <c r="H34" s="15">
        <f t="shared" si="6"/>
        <v>90</v>
      </c>
      <c r="I34" s="40">
        <f t="shared" si="28"/>
        <v>4</v>
      </c>
      <c r="J34" s="40"/>
      <c r="K34" s="40">
        <f t="shared" si="28"/>
        <v>44</v>
      </c>
      <c r="L34" s="40"/>
      <c r="M34" s="40">
        <f t="shared" si="28"/>
        <v>47</v>
      </c>
      <c r="N34" s="15">
        <f t="shared" si="7"/>
        <v>95</v>
      </c>
      <c r="O34" s="40">
        <f>O32+O31+O30+O29+O33</f>
        <v>7</v>
      </c>
      <c r="P34" s="40"/>
      <c r="Q34" s="40">
        <f>Q32+Q31+Q30+Q29+Q33</f>
        <v>65</v>
      </c>
      <c r="R34" s="40"/>
      <c r="S34" s="40">
        <f>S32+S31+S30+S29+S33</f>
        <v>113</v>
      </c>
      <c r="U34" s="113"/>
      <c r="V34" s="39" t="s">
        <v>21</v>
      </c>
      <c r="W34" s="40">
        <f aca="true" t="shared" si="29" ref="W34:AM34">W32+W31+W30+W29+W33</f>
        <v>4</v>
      </c>
      <c r="X34" s="40"/>
      <c r="Y34" s="40">
        <f t="shared" si="29"/>
        <v>20</v>
      </c>
      <c r="Z34" s="40"/>
      <c r="AA34" s="40">
        <f t="shared" si="29"/>
        <v>0</v>
      </c>
      <c r="AB34" s="15">
        <f t="shared" si="8"/>
        <v>24</v>
      </c>
      <c r="AC34" s="40">
        <f t="shared" si="29"/>
        <v>6</v>
      </c>
      <c r="AD34" s="40"/>
      <c r="AE34" s="40">
        <f t="shared" si="29"/>
        <v>4</v>
      </c>
      <c r="AF34" s="40"/>
      <c r="AG34" s="40">
        <f t="shared" si="29"/>
        <v>0</v>
      </c>
      <c r="AH34" s="15">
        <f t="shared" si="9"/>
        <v>10</v>
      </c>
      <c r="AI34" s="40">
        <f t="shared" si="29"/>
        <v>10</v>
      </c>
      <c r="AJ34" s="40"/>
      <c r="AK34" s="40">
        <f t="shared" si="29"/>
        <v>24</v>
      </c>
      <c r="AL34" s="40"/>
      <c r="AM34" s="40">
        <f t="shared" si="29"/>
        <v>0</v>
      </c>
      <c r="AN34" s="25"/>
      <c r="AO34" s="25"/>
    </row>
    <row r="35" spans="1:39" ht="12.75" customHeight="1" thickBot="1">
      <c r="A35" s="113" t="s">
        <v>24</v>
      </c>
      <c r="B35" s="41" t="s">
        <v>58</v>
      </c>
      <c r="C35" s="30">
        <v>3</v>
      </c>
      <c r="D35" s="30"/>
      <c r="E35" s="15">
        <v>10</v>
      </c>
      <c r="F35" s="15"/>
      <c r="G35" s="15">
        <v>5</v>
      </c>
      <c r="H35" s="15">
        <f t="shared" si="6"/>
        <v>18</v>
      </c>
      <c r="I35" s="15">
        <v>8</v>
      </c>
      <c r="J35" s="15"/>
      <c r="K35" s="15">
        <v>4</v>
      </c>
      <c r="L35" s="15"/>
      <c r="M35" s="15">
        <v>7</v>
      </c>
      <c r="N35" s="15">
        <f t="shared" si="7"/>
        <v>19</v>
      </c>
      <c r="O35" s="16">
        <f aca="true" t="shared" si="30" ref="O35:O41">I35+C35</f>
        <v>11</v>
      </c>
      <c r="P35" s="16"/>
      <c r="Q35" s="16">
        <f aca="true" t="shared" si="31" ref="Q35:Q41">K35+E35</f>
        <v>14</v>
      </c>
      <c r="R35" s="46"/>
      <c r="S35" s="17">
        <f aca="true" t="shared" si="32" ref="S35:S41">M35+G35</f>
        <v>12</v>
      </c>
      <c r="U35" s="113" t="s">
        <v>24</v>
      </c>
      <c r="V35" s="41" t="s">
        <v>58</v>
      </c>
      <c r="W35" s="30">
        <v>4</v>
      </c>
      <c r="X35" s="30"/>
      <c r="Y35" s="15">
        <v>1</v>
      </c>
      <c r="Z35" s="15"/>
      <c r="AA35" s="15"/>
      <c r="AB35" s="15">
        <f t="shared" si="8"/>
        <v>5</v>
      </c>
      <c r="AC35" s="15">
        <v>1</v>
      </c>
      <c r="AD35" s="15"/>
      <c r="AE35" s="15">
        <v>1</v>
      </c>
      <c r="AF35" s="15"/>
      <c r="AG35" s="15"/>
      <c r="AH35" s="15">
        <f t="shared" si="9"/>
        <v>2</v>
      </c>
      <c r="AI35" s="16">
        <f aca="true" t="shared" si="33" ref="AI35:AI41">AC35+W35</f>
        <v>5</v>
      </c>
      <c r="AJ35" s="16"/>
      <c r="AK35" s="16">
        <f aca="true" t="shared" si="34" ref="AK35:AK41">AE35+Y35</f>
        <v>2</v>
      </c>
      <c r="AL35" s="46"/>
      <c r="AM35" s="17">
        <f aca="true" t="shared" si="35" ref="AM35:AM41">AG35+AA35</f>
        <v>0</v>
      </c>
    </row>
    <row r="36" spans="1:39" ht="12.75" customHeight="1" thickBot="1">
      <c r="A36" s="113"/>
      <c r="B36" s="41" t="s">
        <v>59</v>
      </c>
      <c r="C36" s="30">
        <v>2</v>
      </c>
      <c r="D36" s="30"/>
      <c r="E36" s="15">
        <v>7</v>
      </c>
      <c r="F36" s="15"/>
      <c r="G36" s="15">
        <v>9</v>
      </c>
      <c r="H36" s="15">
        <f t="shared" si="6"/>
        <v>18</v>
      </c>
      <c r="I36" s="15">
        <v>1</v>
      </c>
      <c r="J36" s="15"/>
      <c r="K36" s="15">
        <v>6</v>
      </c>
      <c r="L36" s="15"/>
      <c r="M36" s="15">
        <v>12</v>
      </c>
      <c r="N36" s="15">
        <f t="shared" si="7"/>
        <v>19</v>
      </c>
      <c r="O36" s="16">
        <f t="shared" si="30"/>
        <v>3</v>
      </c>
      <c r="P36" s="16"/>
      <c r="Q36" s="16">
        <f t="shared" si="31"/>
        <v>13</v>
      </c>
      <c r="R36" s="46"/>
      <c r="S36" s="17">
        <f t="shared" si="32"/>
        <v>21</v>
      </c>
      <c r="U36" s="113"/>
      <c r="V36" s="41" t="s">
        <v>59</v>
      </c>
      <c r="W36" s="30"/>
      <c r="X36" s="30"/>
      <c r="Y36" s="15">
        <v>4</v>
      </c>
      <c r="Z36" s="15"/>
      <c r="AA36" s="15">
        <v>1</v>
      </c>
      <c r="AB36" s="15">
        <f t="shared" si="8"/>
        <v>5</v>
      </c>
      <c r="AC36" s="15">
        <v>2</v>
      </c>
      <c r="AD36" s="15"/>
      <c r="AE36" s="15"/>
      <c r="AF36" s="15"/>
      <c r="AG36" s="15"/>
      <c r="AH36" s="15">
        <f t="shared" si="9"/>
        <v>2</v>
      </c>
      <c r="AI36" s="16">
        <f t="shared" si="33"/>
        <v>2</v>
      </c>
      <c r="AJ36" s="16"/>
      <c r="AK36" s="16">
        <f t="shared" si="34"/>
        <v>4</v>
      </c>
      <c r="AL36" s="46"/>
      <c r="AM36" s="17">
        <f t="shared" si="35"/>
        <v>1</v>
      </c>
    </row>
    <row r="37" spans="1:39" ht="12.75" customHeight="1" thickBot="1">
      <c r="A37" s="113"/>
      <c r="B37" s="41" t="s">
        <v>60</v>
      </c>
      <c r="C37" s="30">
        <v>4</v>
      </c>
      <c r="D37" s="30"/>
      <c r="E37" s="15">
        <v>4</v>
      </c>
      <c r="F37" s="15"/>
      <c r="G37" s="15">
        <v>10</v>
      </c>
      <c r="H37" s="15">
        <f t="shared" si="6"/>
        <v>18</v>
      </c>
      <c r="I37" s="15">
        <v>4</v>
      </c>
      <c r="J37" s="15"/>
      <c r="K37" s="15">
        <v>5</v>
      </c>
      <c r="L37" s="15"/>
      <c r="M37" s="15">
        <v>10</v>
      </c>
      <c r="N37" s="15">
        <f t="shared" si="7"/>
        <v>19</v>
      </c>
      <c r="O37" s="16">
        <f t="shared" si="30"/>
        <v>8</v>
      </c>
      <c r="P37" s="16"/>
      <c r="Q37" s="16">
        <f t="shared" si="31"/>
        <v>9</v>
      </c>
      <c r="R37" s="46"/>
      <c r="S37" s="17">
        <f t="shared" si="32"/>
        <v>20</v>
      </c>
      <c r="U37" s="113"/>
      <c r="V37" s="41" t="s">
        <v>60</v>
      </c>
      <c r="W37" s="30"/>
      <c r="X37" s="30"/>
      <c r="Y37" s="15">
        <v>3</v>
      </c>
      <c r="Z37" s="15"/>
      <c r="AA37" s="15">
        <v>2</v>
      </c>
      <c r="AB37" s="15">
        <f t="shared" si="8"/>
        <v>5</v>
      </c>
      <c r="AC37" s="15"/>
      <c r="AD37" s="15"/>
      <c r="AE37" s="15">
        <v>2</v>
      </c>
      <c r="AF37" s="15"/>
      <c r="AG37" s="15"/>
      <c r="AH37" s="15">
        <f t="shared" si="9"/>
        <v>2</v>
      </c>
      <c r="AI37" s="16">
        <f t="shared" si="33"/>
        <v>0</v>
      </c>
      <c r="AJ37" s="16"/>
      <c r="AK37" s="16">
        <f t="shared" si="34"/>
        <v>5</v>
      </c>
      <c r="AL37" s="46"/>
      <c r="AM37" s="17">
        <f t="shared" si="35"/>
        <v>2</v>
      </c>
    </row>
    <row r="38" spans="1:39" ht="12.75" customHeight="1" thickBot="1">
      <c r="A38" s="113"/>
      <c r="B38" s="41" t="s">
        <v>61</v>
      </c>
      <c r="C38" s="30">
        <v>1</v>
      </c>
      <c r="D38" s="30"/>
      <c r="E38" s="15">
        <v>9</v>
      </c>
      <c r="F38" s="15"/>
      <c r="G38" s="15">
        <v>8</v>
      </c>
      <c r="H38" s="15">
        <f t="shared" si="6"/>
        <v>18</v>
      </c>
      <c r="I38" s="15">
        <v>1</v>
      </c>
      <c r="J38" s="15"/>
      <c r="K38" s="15">
        <v>9</v>
      </c>
      <c r="L38" s="15"/>
      <c r="M38" s="15">
        <v>9</v>
      </c>
      <c r="N38" s="15">
        <f t="shared" si="7"/>
        <v>19</v>
      </c>
      <c r="O38" s="16">
        <f t="shared" si="30"/>
        <v>2</v>
      </c>
      <c r="P38" s="16"/>
      <c r="Q38" s="16">
        <f t="shared" si="31"/>
        <v>18</v>
      </c>
      <c r="R38" s="46"/>
      <c r="S38" s="17">
        <f t="shared" si="32"/>
        <v>17</v>
      </c>
      <c r="U38" s="113"/>
      <c r="V38" s="41" t="s">
        <v>61</v>
      </c>
      <c r="W38" s="30"/>
      <c r="X38" s="30"/>
      <c r="Y38" s="15">
        <v>3</v>
      </c>
      <c r="Z38" s="15"/>
      <c r="AA38" s="15">
        <v>2</v>
      </c>
      <c r="AB38" s="15">
        <f t="shared" si="8"/>
        <v>5</v>
      </c>
      <c r="AC38" s="15"/>
      <c r="AD38" s="15"/>
      <c r="AE38" s="15">
        <v>2</v>
      </c>
      <c r="AF38" s="15"/>
      <c r="AG38" s="15"/>
      <c r="AH38" s="15">
        <f t="shared" si="9"/>
        <v>2</v>
      </c>
      <c r="AI38" s="16">
        <f t="shared" si="33"/>
        <v>0</v>
      </c>
      <c r="AJ38" s="16"/>
      <c r="AK38" s="16">
        <f t="shared" si="34"/>
        <v>5</v>
      </c>
      <c r="AL38" s="46"/>
      <c r="AM38" s="17">
        <f t="shared" si="35"/>
        <v>2</v>
      </c>
    </row>
    <row r="39" spans="1:39" ht="12.75" customHeight="1" thickBot="1">
      <c r="A39" s="113"/>
      <c r="B39" s="41" t="s">
        <v>62</v>
      </c>
      <c r="C39" s="18">
        <v>2</v>
      </c>
      <c r="D39" s="18"/>
      <c r="E39" s="18">
        <v>6</v>
      </c>
      <c r="F39" s="18"/>
      <c r="G39" s="18">
        <v>10</v>
      </c>
      <c r="H39" s="15">
        <f t="shared" si="6"/>
        <v>18</v>
      </c>
      <c r="I39" s="18">
        <v>2</v>
      </c>
      <c r="J39" s="18"/>
      <c r="K39" s="18">
        <v>11</v>
      </c>
      <c r="L39" s="18"/>
      <c r="M39" s="18">
        <v>6</v>
      </c>
      <c r="N39" s="15">
        <f t="shared" si="7"/>
        <v>19</v>
      </c>
      <c r="O39" s="16">
        <f t="shared" si="30"/>
        <v>4</v>
      </c>
      <c r="P39" s="16"/>
      <c r="Q39" s="16">
        <f t="shared" si="31"/>
        <v>17</v>
      </c>
      <c r="R39" s="46"/>
      <c r="S39" s="17">
        <f t="shared" si="32"/>
        <v>16</v>
      </c>
      <c r="U39" s="113"/>
      <c r="V39" s="41" t="s">
        <v>62</v>
      </c>
      <c r="W39" s="18">
        <v>1</v>
      </c>
      <c r="X39" s="18"/>
      <c r="Y39" s="18">
        <v>2</v>
      </c>
      <c r="Z39" s="18"/>
      <c r="AA39" s="18">
        <v>2</v>
      </c>
      <c r="AB39" s="15">
        <f t="shared" si="8"/>
        <v>5</v>
      </c>
      <c r="AC39" s="18">
        <v>1</v>
      </c>
      <c r="AD39" s="18"/>
      <c r="AE39" s="18">
        <v>1</v>
      </c>
      <c r="AF39" s="18"/>
      <c r="AG39" s="18"/>
      <c r="AH39" s="15">
        <f t="shared" si="9"/>
        <v>2</v>
      </c>
      <c r="AI39" s="16">
        <f t="shared" si="33"/>
        <v>2</v>
      </c>
      <c r="AJ39" s="16"/>
      <c r="AK39" s="16">
        <f t="shared" si="34"/>
        <v>3</v>
      </c>
      <c r="AL39" s="46"/>
      <c r="AM39" s="17">
        <f t="shared" si="35"/>
        <v>2</v>
      </c>
    </row>
    <row r="40" spans="1:39" ht="12.75" customHeight="1" thickBot="1">
      <c r="A40" s="113"/>
      <c r="B40" s="41" t="s">
        <v>63</v>
      </c>
      <c r="C40" s="18">
        <v>1</v>
      </c>
      <c r="D40" s="18"/>
      <c r="E40" s="18">
        <v>6</v>
      </c>
      <c r="F40" s="18"/>
      <c r="G40" s="18">
        <v>11</v>
      </c>
      <c r="H40" s="15">
        <f t="shared" si="6"/>
        <v>18</v>
      </c>
      <c r="I40" s="18">
        <v>1</v>
      </c>
      <c r="J40" s="18"/>
      <c r="K40" s="18">
        <v>10</v>
      </c>
      <c r="L40" s="18"/>
      <c r="M40" s="18">
        <v>8</v>
      </c>
      <c r="N40" s="15">
        <f t="shared" si="7"/>
        <v>19</v>
      </c>
      <c r="O40" s="16">
        <f t="shared" si="30"/>
        <v>2</v>
      </c>
      <c r="P40" s="16"/>
      <c r="Q40" s="16">
        <f t="shared" si="31"/>
        <v>16</v>
      </c>
      <c r="R40" s="46"/>
      <c r="S40" s="17">
        <f t="shared" si="32"/>
        <v>19</v>
      </c>
      <c r="U40" s="113"/>
      <c r="V40" s="41" t="s">
        <v>63</v>
      </c>
      <c r="W40" s="18"/>
      <c r="X40" s="18"/>
      <c r="Y40" s="18">
        <v>3</v>
      </c>
      <c r="Z40" s="18"/>
      <c r="AA40" s="18">
        <v>2</v>
      </c>
      <c r="AB40" s="15">
        <f t="shared" si="8"/>
        <v>5</v>
      </c>
      <c r="AC40" s="18">
        <v>2</v>
      </c>
      <c r="AD40" s="18"/>
      <c r="AE40" s="18"/>
      <c r="AF40" s="18"/>
      <c r="AG40" s="18"/>
      <c r="AH40" s="15">
        <f t="shared" si="9"/>
        <v>2</v>
      </c>
      <c r="AI40" s="16">
        <f t="shared" si="33"/>
        <v>2</v>
      </c>
      <c r="AJ40" s="16"/>
      <c r="AK40" s="16">
        <f t="shared" si="34"/>
        <v>3</v>
      </c>
      <c r="AL40" s="46"/>
      <c r="AM40" s="17">
        <f t="shared" si="35"/>
        <v>2</v>
      </c>
    </row>
    <row r="41" spans="1:39" ht="12.75" customHeight="1" thickBot="1">
      <c r="A41" s="113"/>
      <c r="B41" s="41" t="s">
        <v>64</v>
      </c>
      <c r="C41" s="18">
        <v>1</v>
      </c>
      <c r="D41" s="18"/>
      <c r="E41" s="18">
        <v>6</v>
      </c>
      <c r="F41" s="18"/>
      <c r="G41" s="18">
        <v>11</v>
      </c>
      <c r="H41" s="15">
        <f t="shared" si="6"/>
        <v>18</v>
      </c>
      <c r="I41" s="18">
        <v>3</v>
      </c>
      <c r="J41" s="18"/>
      <c r="K41" s="18">
        <v>7</v>
      </c>
      <c r="L41" s="18"/>
      <c r="M41" s="18">
        <v>9</v>
      </c>
      <c r="N41" s="15">
        <f t="shared" si="7"/>
        <v>19</v>
      </c>
      <c r="O41" s="16">
        <f t="shared" si="30"/>
        <v>4</v>
      </c>
      <c r="P41" s="16"/>
      <c r="Q41" s="16">
        <f t="shared" si="31"/>
        <v>13</v>
      </c>
      <c r="R41" s="46"/>
      <c r="S41" s="17">
        <f t="shared" si="32"/>
        <v>20</v>
      </c>
      <c r="U41" s="113"/>
      <c r="V41" s="41" t="s">
        <v>64</v>
      </c>
      <c r="W41" s="18">
        <v>1</v>
      </c>
      <c r="X41" s="18"/>
      <c r="Y41" s="18">
        <v>1</v>
      </c>
      <c r="Z41" s="18"/>
      <c r="AA41" s="18">
        <v>3</v>
      </c>
      <c r="AB41" s="15">
        <f t="shared" si="8"/>
        <v>5</v>
      </c>
      <c r="AC41" s="18">
        <v>2</v>
      </c>
      <c r="AD41" s="18"/>
      <c r="AE41" s="18"/>
      <c r="AF41" s="18"/>
      <c r="AG41" s="18"/>
      <c r="AH41" s="15">
        <f t="shared" si="9"/>
        <v>2</v>
      </c>
      <c r="AI41" s="16">
        <f t="shared" si="33"/>
        <v>3</v>
      </c>
      <c r="AJ41" s="16"/>
      <c r="AK41" s="16">
        <f t="shared" si="34"/>
        <v>1</v>
      </c>
      <c r="AL41" s="46"/>
      <c r="AM41" s="17">
        <f t="shared" si="35"/>
        <v>3</v>
      </c>
    </row>
    <row r="42" spans="1:39" ht="12.75" customHeight="1" thickBot="1">
      <c r="A42" s="113"/>
      <c r="B42" s="39" t="s">
        <v>25</v>
      </c>
      <c r="C42" s="40">
        <f>C41+C40+C39+C35+C38+C37+C36</f>
        <v>14</v>
      </c>
      <c r="D42" s="40"/>
      <c r="E42" s="40">
        <f aca="true" t="shared" si="36" ref="E42:M42">E41+E40+E39+E35+E38+E37+E36</f>
        <v>48</v>
      </c>
      <c r="F42" s="40"/>
      <c r="G42" s="40">
        <f t="shared" si="36"/>
        <v>64</v>
      </c>
      <c r="H42" s="15">
        <f t="shared" si="6"/>
        <v>126</v>
      </c>
      <c r="I42" s="40">
        <f t="shared" si="36"/>
        <v>20</v>
      </c>
      <c r="J42" s="40"/>
      <c r="K42" s="40">
        <f t="shared" si="36"/>
        <v>52</v>
      </c>
      <c r="L42" s="40"/>
      <c r="M42" s="40">
        <f t="shared" si="36"/>
        <v>61</v>
      </c>
      <c r="N42" s="15">
        <f t="shared" si="7"/>
        <v>133</v>
      </c>
      <c r="O42" s="40">
        <f>O41+O40+O39+O35+O38+O37+O36</f>
        <v>34</v>
      </c>
      <c r="P42" s="40"/>
      <c r="Q42" s="40">
        <f>Q41+Q40+Q39+Q35+Q38+Q37+Q36</f>
        <v>100</v>
      </c>
      <c r="R42" s="40"/>
      <c r="S42" s="40">
        <f>S41+S40+S39+S35+S38+S37+S36</f>
        <v>125</v>
      </c>
      <c r="U42" s="113"/>
      <c r="V42" s="39" t="s">
        <v>25</v>
      </c>
      <c r="W42" s="40">
        <f aca="true" t="shared" si="37" ref="W42:AM42">W41+W40+W39+W35+W38+W37+W36</f>
        <v>6</v>
      </c>
      <c r="X42" s="40"/>
      <c r="Y42" s="40">
        <f t="shared" si="37"/>
        <v>17</v>
      </c>
      <c r="Z42" s="40"/>
      <c r="AA42" s="40">
        <f t="shared" si="37"/>
        <v>12</v>
      </c>
      <c r="AB42" s="15">
        <f t="shared" si="8"/>
        <v>35</v>
      </c>
      <c r="AC42" s="40">
        <f t="shared" si="37"/>
        <v>8</v>
      </c>
      <c r="AD42" s="40"/>
      <c r="AE42" s="40">
        <f t="shared" si="37"/>
        <v>6</v>
      </c>
      <c r="AF42" s="40"/>
      <c r="AG42" s="40">
        <f t="shared" si="37"/>
        <v>0</v>
      </c>
      <c r="AH42" s="15">
        <f t="shared" si="9"/>
        <v>14</v>
      </c>
      <c r="AI42" s="40">
        <f t="shared" si="37"/>
        <v>14</v>
      </c>
      <c r="AJ42" s="40"/>
      <c r="AK42" s="40">
        <f t="shared" si="37"/>
        <v>23</v>
      </c>
      <c r="AL42" s="40"/>
      <c r="AM42" s="40">
        <f t="shared" si="37"/>
        <v>12</v>
      </c>
    </row>
    <row r="43" spans="1:39" ht="12.75" customHeight="1" thickBot="1">
      <c r="A43" s="113" t="s">
        <v>4</v>
      </c>
      <c r="B43" s="41" t="s">
        <v>65</v>
      </c>
      <c r="C43" s="30">
        <v>11</v>
      </c>
      <c r="D43" s="30"/>
      <c r="E43" s="15">
        <v>2</v>
      </c>
      <c r="F43" s="15"/>
      <c r="G43" s="15">
        <v>5</v>
      </c>
      <c r="H43" s="15">
        <f t="shared" si="6"/>
        <v>18</v>
      </c>
      <c r="I43" s="15">
        <v>13</v>
      </c>
      <c r="J43" s="15"/>
      <c r="K43" s="15"/>
      <c r="L43" s="15"/>
      <c r="M43" s="15">
        <v>6</v>
      </c>
      <c r="N43" s="15">
        <f t="shared" si="7"/>
        <v>19</v>
      </c>
      <c r="O43" s="16">
        <f aca="true" t="shared" si="38" ref="O43:O48">I43+C43</f>
        <v>24</v>
      </c>
      <c r="P43" s="16"/>
      <c r="Q43" s="16">
        <f aca="true" t="shared" si="39" ref="Q43:Q48">K43+E43</f>
        <v>2</v>
      </c>
      <c r="R43" s="46"/>
      <c r="S43" s="17">
        <f aca="true" t="shared" si="40" ref="S43:S48">M43+G43</f>
        <v>11</v>
      </c>
      <c r="U43" s="113" t="s">
        <v>4</v>
      </c>
      <c r="V43" s="41" t="s">
        <v>65</v>
      </c>
      <c r="W43" s="30">
        <v>4</v>
      </c>
      <c r="X43" s="30"/>
      <c r="Y43" s="15"/>
      <c r="Z43" s="15"/>
      <c r="AA43" s="15">
        <v>1</v>
      </c>
      <c r="AB43" s="15">
        <f t="shared" si="8"/>
        <v>5</v>
      </c>
      <c r="AC43" s="15">
        <v>2</v>
      </c>
      <c r="AD43" s="15"/>
      <c r="AE43" s="15"/>
      <c r="AF43" s="15"/>
      <c r="AG43" s="15"/>
      <c r="AH43" s="15">
        <f t="shared" si="9"/>
        <v>2</v>
      </c>
      <c r="AI43" s="16">
        <f aca="true" t="shared" si="41" ref="AI43:AI48">AC43+W43</f>
        <v>6</v>
      </c>
      <c r="AJ43" s="16"/>
      <c r="AK43" s="16">
        <f aca="true" t="shared" si="42" ref="AK43:AK48">AE43+Y43</f>
        <v>0</v>
      </c>
      <c r="AL43" s="46"/>
      <c r="AM43" s="17">
        <f aca="true" t="shared" si="43" ref="AM43:AM48">AG43+AA43</f>
        <v>1</v>
      </c>
    </row>
    <row r="44" spans="1:39" ht="12.75" customHeight="1" thickBot="1">
      <c r="A44" s="113"/>
      <c r="B44" s="41" t="s">
        <v>66</v>
      </c>
      <c r="C44" s="18">
        <v>8</v>
      </c>
      <c r="D44" s="18"/>
      <c r="E44" s="18">
        <v>4</v>
      </c>
      <c r="F44" s="18"/>
      <c r="G44" s="18">
        <v>6</v>
      </c>
      <c r="H44" s="15">
        <f t="shared" si="6"/>
        <v>18</v>
      </c>
      <c r="I44" s="18">
        <v>9</v>
      </c>
      <c r="J44" s="18"/>
      <c r="K44" s="18">
        <v>4</v>
      </c>
      <c r="L44" s="18"/>
      <c r="M44" s="18">
        <v>6</v>
      </c>
      <c r="N44" s="15">
        <f t="shared" si="7"/>
        <v>19</v>
      </c>
      <c r="O44" s="16">
        <f t="shared" si="38"/>
        <v>17</v>
      </c>
      <c r="P44" s="16"/>
      <c r="Q44" s="16">
        <f t="shared" si="39"/>
        <v>8</v>
      </c>
      <c r="R44" s="46"/>
      <c r="S44" s="17">
        <f t="shared" si="40"/>
        <v>12</v>
      </c>
      <c r="U44" s="113"/>
      <c r="V44" s="41" t="s">
        <v>66</v>
      </c>
      <c r="W44" s="18">
        <v>4</v>
      </c>
      <c r="X44" s="18"/>
      <c r="Y44" s="18"/>
      <c r="Z44" s="18"/>
      <c r="AA44" s="18">
        <v>1</v>
      </c>
      <c r="AB44" s="15">
        <f t="shared" si="8"/>
        <v>5</v>
      </c>
      <c r="AC44" s="18">
        <v>2</v>
      </c>
      <c r="AD44" s="18"/>
      <c r="AE44" s="18"/>
      <c r="AF44" s="18"/>
      <c r="AG44" s="18"/>
      <c r="AH44" s="15">
        <f t="shared" si="9"/>
        <v>2</v>
      </c>
      <c r="AI44" s="16">
        <f t="shared" si="41"/>
        <v>6</v>
      </c>
      <c r="AJ44" s="16"/>
      <c r="AK44" s="16">
        <f t="shared" si="42"/>
        <v>0</v>
      </c>
      <c r="AL44" s="46"/>
      <c r="AM44" s="17">
        <f t="shared" si="43"/>
        <v>1</v>
      </c>
    </row>
    <row r="45" spans="1:39" ht="12.75" customHeight="1" thickBot="1">
      <c r="A45" s="113"/>
      <c r="B45" s="41" t="s">
        <v>67</v>
      </c>
      <c r="C45" s="18">
        <v>11</v>
      </c>
      <c r="D45" s="18"/>
      <c r="E45" s="18">
        <v>2</v>
      </c>
      <c r="F45" s="18"/>
      <c r="G45" s="18">
        <v>5</v>
      </c>
      <c r="H45" s="15">
        <f t="shared" si="6"/>
        <v>18</v>
      </c>
      <c r="I45" s="18">
        <v>10</v>
      </c>
      <c r="J45" s="18"/>
      <c r="K45" s="18">
        <v>2</v>
      </c>
      <c r="L45" s="18"/>
      <c r="M45" s="18">
        <v>7</v>
      </c>
      <c r="N45" s="15">
        <f t="shared" si="7"/>
        <v>19</v>
      </c>
      <c r="O45" s="16">
        <f t="shared" si="38"/>
        <v>21</v>
      </c>
      <c r="P45" s="16"/>
      <c r="Q45" s="16">
        <f t="shared" si="39"/>
        <v>4</v>
      </c>
      <c r="R45" s="46"/>
      <c r="S45" s="17">
        <f t="shared" si="40"/>
        <v>12</v>
      </c>
      <c r="U45" s="113"/>
      <c r="V45" s="41" t="s">
        <v>67</v>
      </c>
      <c r="W45" s="18">
        <v>4</v>
      </c>
      <c r="X45" s="18"/>
      <c r="Y45" s="18"/>
      <c r="Z45" s="18"/>
      <c r="AA45" s="18">
        <v>1</v>
      </c>
      <c r="AB45" s="15">
        <f t="shared" si="8"/>
        <v>5</v>
      </c>
      <c r="AC45" s="18">
        <v>2</v>
      </c>
      <c r="AD45" s="18"/>
      <c r="AE45" s="18"/>
      <c r="AF45" s="18"/>
      <c r="AG45" s="18"/>
      <c r="AH45" s="15">
        <f t="shared" si="9"/>
        <v>2</v>
      </c>
      <c r="AI45" s="16">
        <f t="shared" si="41"/>
        <v>6</v>
      </c>
      <c r="AJ45" s="16"/>
      <c r="AK45" s="16">
        <f t="shared" si="42"/>
        <v>0</v>
      </c>
      <c r="AL45" s="46"/>
      <c r="AM45" s="17">
        <f t="shared" si="43"/>
        <v>1</v>
      </c>
    </row>
    <row r="46" spans="1:39" ht="12.75" customHeight="1" thickBot="1">
      <c r="A46" s="113"/>
      <c r="B46" s="41" t="s">
        <v>68</v>
      </c>
      <c r="C46" s="18">
        <v>4</v>
      </c>
      <c r="D46" s="18"/>
      <c r="E46" s="18">
        <v>5</v>
      </c>
      <c r="F46" s="18"/>
      <c r="G46" s="18">
        <v>9</v>
      </c>
      <c r="H46" s="15">
        <f t="shared" si="6"/>
        <v>18</v>
      </c>
      <c r="I46" s="18">
        <v>2</v>
      </c>
      <c r="J46" s="18"/>
      <c r="K46" s="18">
        <v>7</v>
      </c>
      <c r="L46" s="18"/>
      <c r="M46" s="18">
        <v>10</v>
      </c>
      <c r="N46" s="15">
        <f t="shared" si="7"/>
        <v>19</v>
      </c>
      <c r="O46" s="16">
        <f t="shared" si="38"/>
        <v>6</v>
      </c>
      <c r="P46" s="16"/>
      <c r="Q46" s="16">
        <f t="shared" si="39"/>
        <v>12</v>
      </c>
      <c r="R46" s="46"/>
      <c r="S46" s="17">
        <f t="shared" si="40"/>
        <v>19</v>
      </c>
      <c r="U46" s="113"/>
      <c r="V46" s="41" t="s">
        <v>68</v>
      </c>
      <c r="W46" s="18">
        <v>1</v>
      </c>
      <c r="X46" s="18"/>
      <c r="Y46" s="18"/>
      <c r="Z46" s="18"/>
      <c r="AA46" s="18">
        <v>4</v>
      </c>
      <c r="AB46" s="15">
        <f t="shared" si="8"/>
        <v>5</v>
      </c>
      <c r="AC46" s="18">
        <v>1</v>
      </c>
      <c r="AD46" s="18"/>
      <c r="AE46" s="18">
        <v>1</v>
      </c>
      <c r="AF46" s="18"/>
      <c r="AG46" s="18"/>
      <c r="AH46" s="15">
        <f t="shared" si="9"/>
        <v>2</v>
      </c>
      <c r="AI46" s="16">
        <f t="shared" si="41"/>
        <v>2</v>
      </c>
      <c r="AJ46" s="16"/>
      <c r="AK46" s="16">
        <f t="shared" si="42"/>
        <v>1</v>
      </c>
      <c r="AL46" s="46"/>
      <c r="AM46" s="17">
        <f t="shared" si="43"/>
        <v>4</v>
      </c>
    </row>
    <row r="47" spans="1:39" ht="12.75" customHeight="1" thickBot="1">
      <c r="A47" s="113"/>
      <c r="B47" s="41" t="s">
        <v>69</v>
      </c>
      <c r="C47" s="18">
        <v>5</v>
      </c>
      <c r="D47" s="18"/>
      <c r="E47" s="18">
        <v>8</v>
      </c>
      <c r="F47" s="18"/>
      <c r="G47" s="18">
        <v>5</v>
      </c>
      <c r="H47" s="15">
        <f t="shared" si="6"/>
        <v>18</v>
      </c>
      <c r="I47" s="18">
        <v>7</v>
      </c>
      <c r="J47" s="18"/>
      <c r="K47" s="18">
        <v>5</v>
      </c>
      <c r="L47" s="18"/>
      <c r="M47" s="18">
        <v>7</v>
      </c>
      <c r="N47" s="15">
        <f t="shared" si="7"/>
        <v>19</v>
      </c>
      <c r="O47" s="16">
        <f t="shared" si="38"/>
        <v>12</v>
      </c>
      <c r="P47" s="16"/>
      <c r="Q47" s="16">
        <f t="shared" si="39"/>
        <v>13</v>
      </c>
      <c r="R47" s="46"/>
      <c r="S47" s="17">
        <f t="shared" si="40"/>
        <v>12</v>
      </c>
      <c r="U47" s="113"/>
      <c r="V47" s="41" t="s">
        <v>69</v>
      </c>
      <c r="W47" s="18"/>
      <c r="X47" s="18"/>
      <c r="Y47" s="18">
        <v>4</v>
      </c>
      <c r="Z47" s="18"/>
      <c r="AA47" s="18">
        <v>1</v>
      </c>
      <c r="AB47" s="15">
        <f t="shared" si="8"/>
        <v>5</v>
      </c>
      <c r="AC47" s="18"/>
      <c r="AD47" s="18"/>
      <c r="AE47" s="18">
        <v>2</v>
      </c>
      <c r="AF47" s="18"/>
      <c r="AG47" s="18"/>
      <c r="AH47" s="15">
        <f t="shared" si="9"/>
        <v>2</v>
      </c>
      <c r="AI47" s="16">
        <f t="shared" si="41"/>
        <v>0</v>
      </c>
      <c r="AJ47" s="16"/>
      <c r="AK47" s="16">
        <f t="shared" si="42"/>
        <v>6</v>
      </c>
      <c r="AL47" s="46"/>
      <c r="AM47" s="17">
        <f t="shared" si="43"/>
        <v>1</v>
      </c>
    </row>
    <row r="48" spans="1:39" ht="12.75" customHeight="1" thickBot="1">
      <c r="A48" s="113"/>
      <c r="B48" s="45" t="s">
        <v>70</v>
      </c>
      <c r="C48" s="18">
        <v>3</v>
      </c>
      <c r="D48" s="18"/>
      <c r="E48" s="18">
        <v>4</v>
      </c>
      <c r="F48" s="18"/>
      <c r="G48" s="18">
        <v>11</v>
      </c>
      <c r="H48" s="15">
        <f t="shared" si="6"/>
        <v>18</v>
      </c>
      <c r="I48" s="18">
        <v>5</v>
      </c>
      <c r="J48" s="18"/>
      <c r="K48" s="18">
        <v>3</v>
      </c>
      <c r="L48" s="18"/>
      <c r="M48" s="18">
        <v>11</v>
      </c>
      <c r="N48" s="15">
        <f t="shared" si="7"/>
        <v>19</v>
      </c>
      <c r="O48" s="16">
        <f t="shared" si="38"/>
        <v>8</v>
      </c>
      <c r="P48" s="16"/>
      <c r="Q48" s="16">
        <f t="shared" si="39"/>
        <v>7</v>
      </c>
      <c r="R48" s="46"/>
      <c r="S48" s="17">
        <f t="shared" si="40"/>
        <v>22</v>
      </c>
      <c r="U48" s="113"/>
      <c r="V48" s="45" t="s">
        <v>70</v>
      </c>
      <c r="W48" s="18">
        <v>1</v>
      </c>
      <c r="X48" s="18"/>
      <c r="Y48" s="18"/>
      <c r="Z48" s="18"/>
      <c r="AA48" s="18">
        <v>4</v>
      </c>
      <c r="AB48" s="15">
        <f t="shared" si="8"/>
        <v>5</v>
      </c>
      <c r="AC48" s="18">
        <v>2</v>
      </c>
      <c r="AD48" s="18"/>
      <c r="AE48" s="18"/>
      <c r="AF48" s="18"/>
      <c r="AG48" s="18"/>
      <c r="AH48" s="15">
        <f t="shared" si="9"/>
        <v>2</v>
      </c>
      <c r="AI48" s="16">
        <f t="shared" si="41"/>
        <v>3</v>
      </c>
      <c r="AJ48" s="16"/>
      <c r="AK48" s="16">
        <f t="shared" si="42"/>
        <v>0</v>
      </c>
      <c r="AL48" s="46"/>
      <c r="AM48" s="17">
        <f t="shared" si="43"/>
        <v>4</v>
      </c>
    </row>
    <row r="49" spans="1:39" ht="15" customHeight="1" thickBot="1">
      <c r="A49" s="113"/>
      <c r="B49" s="39" t="s">
        <v>26</v>
      </c>
      <c r="C49" s="40">
        <f>C48+C47+C44+C43+C46+C45</f>
        <v>42</v>
      </c>
      <c r="D49" s="40"/>
      <c r="E49" s="40">
        <f aca="true" t="shared" si="44" ref="E49:M49">E48+E47+E44+E43+E46+E45</f>
        <v>25</v>
      </c>
      <c r="F49" s="40"/>
      <c r="G49" s="40">
        <f t="shared" si="44"/>
        <v>41</v>
      </c>
      <c r="H49" s="15">
        <f t="shared" si="6"/>
        <v>108</v>
      </c>
      <c r="I49" s="40">
        <f t="shared" si="44"/>
        <v>46</v>
      </c>
      <c r="J49" s="40"/>
      <c r="K49" s="40">
        <f t="shared" si="44"/>
        <v>21</v>
      </c>
      <c r="L49" s="40"/>
      <c r="M49" s="40">
        <f t="shared" si="44"/>
        <v>47</v>
      </c>
      <c r="N49" s="15">
        <f t="shared" si="7"/>
        <v>114</v>
      </c>
      <c r="O49" s="40">
        <f>O48+O47+O44+O43+O46+O45</f>
        <v>88</v>
      </c>
      <c r="P49" s="40"/>
      <c r="Q49" s="40">
        <f>Q48+Q47+Q44+Q43+Q46+Q45</f>
        <v>46</v>
      </c>
      <c r="R49" s="40"/>
      <c r="S49" s="40">
        <f>S48+S47+S44+S43+S46+S45</f>
        <v>88</v>
      </c>
      <c r="U49" s="113"/>
      <c r="V49" s="39" t="s">
        <v>26</v>
      </c>
      <c r="W49" s="40">
        <f aca="true" t="shared" si="45" ref="W49:AM49">W48+W47+W44+W43+W46+W45</f>
        <v>14</v>
      </c>
      <c r="X49" s="40"/>
      <c r="Y49" s="40">
        <f t="shared" si="45"/>
        <v>4</v>
      </c>
      <c r="Z49" s="40"/>
      <c r="AA49" s="40">
        <f t="shared" si="45"/>
        <v>12</v>
      </c>
      <c r="AB49" s="15">
        <f t="shared" si="8"/>
        <v>30</v>
      </c>
      <c r="AC49" s="40">
        <f t="shared" si="45"/>
        <v>9</v>
      </c>
      <c r="AD49" s="40"/>
      <c r="AE49" s="40">
        <f t="shared" si="45"/>
        <v>3</v>
      </c>
      <c r="AF49" s="40"/>
      <c r="AG49" s="40">
        <f t="shared" si="45"/>
        <v>0</v>
      </c>
      <c r="AH49" s="15">
        <f t="shared" si="9"/>
        <v>12</v>
      </c>
      <c r="AI49" s="40">
        <f t="shared" si="45"/>
        <v>23</v>
      </c>
      <c r="AJ49" s="40"/>
      <c r="AK49" s="40">
        <f t="shared" si="45"/>
        <v>7</v>
      </c>
      <c r="AL49" s="40"/>
      <c r="AM49" s="40">
        <f t="shared" si="45"/>
        <v>12</v>
      </c>
    </row>
    <row r="50" spans="1:39" ht="13.5" thickBot="1">
      <c r="A50" s="114" t="s">
        <v>27</v>
      </c>
      <c r="B50" s="115"/>
      <c r="C50" s="19">
        <f>C49+C42+C21+C28+C34+C13</f>
        <v>136</v>
      </c>
      <c r="D50" s="19"/>
      <c r="E50" s="19">
        <f>E49+E42+E21+E28+E34+E13</f>
        <v>207</v>
      </c>
      <c r="F50" s="19"/>
      <c r="G50" s="19">
        <f>G49+G42+G21+G28+G34+G13</f>
        <v>341</v>
      </c>
      <c r="H50" s="15">
        <f t="shared" si="6"/>
        <v>684</v>
      </c>
      <c r="I50" s="19">
        <f>I49+I42+I21+I28+I34+I13</f>
        <v>171</v>
      </c>
      <c r="J50" s="19"/>
      <c r="K50" s="19">
        <f>K49+K42+K21+K28+K34+K13</f>
        <v>233</v>
      </c>
      <c r="L50" s="19"/>
      <c r="M50" s="19">
        <f>M49+M42+M21+M28+M34+M13</f>
        <v>318</v>
      </c>
      <c r="N50" s="15">
        <f t="shared" si="7"/>
        <v>722</v>
      </c>
      <c r="O50" s="19">
        <f>O49+O42+O21+O28+O34+O13</f>
        <v>307</v>
      </c>
      <c r="P50" s="19"/>
      <c r="Q50" s="19">
        <f>Q49+Q42+Q21+Q28+Q34+Q13</f>
        <v>440</v>
      </c>
      <c r="R50" s="19"/>
      <c r="S50" s="19">
        <f>S49+S42+S21+S28+S34+S13</f>
        <v>659</v>
      </c>
      <c r="U50" s="114" t="s">
        <v>27</v>
      </c>
      <c r="V50" s="115"/>
      <c r="W50" s="19">
        <f>W49+W42+W21+W28+W34+W13</f>
        <v>63</v>
      </c>
      <c r="X50" s="19"/>
      <c r="Y50" s="19">
        <f>Y49+Y42+Y21+Y28+Y34+Y13</f>
        <v>75</v>
      </c>
      <c r="Z50" s="19"/>
      <c r="AA50" s="19">
        <f>AA49+AA42+AA21+AA28+AA34+AA13</f>
        <v>47</v>
      </c>
      <c r="AB50" s="15">
        <f t="shared" si="8"/>
        <v>185</v>
      </c>
      <c r="AC50" s="19">
        <f>AC49+AC42+AC21+AC28+AC34+AC13</f>
        <v>57</v>
      </c>
      <c r="AD50" s="19"/>
      <c r="AE50" s="19">
        <f>AE49+AE42+AE21+AE28+AE34+AE13</f>
        <v>17</v>
      </c>
      <c r="AF50" s="19"/>
      <c r="AG50" s="19">
        <f>AG49+AG42+AG21+AG28+AG34+AG13</f>
        <v>2</v>
      </c>
      <c r="AH50" s="15">
        <f t="shared" si="9"/>
        <v>76</v>
      </c>
      <c r="AI50" s="19">
        <f>AI49+AI42+AI21+AI28+AI34+AI13</f>
        <v>120</v>
      </c>
      <c r="AJ50" s="19"/>
      <c r="AK50" s="19">
        <f>AK49+AK42+AK21+AK28+AK34+AK13</f>
        <v>92</v>
      </c>
      <c r="AL50" s="19"/>
      <c r="AM50" s="19">
        <f>AM49+AM42+AM21+AM28+AM34+AM13</f>
        <v>49</v>
      </c>
    </row>
    <row r="51" spans="1:39" ht="16.5" thickBot="1">
      <c r="A51" s="109" t="s">
        <v>28</v>
      </c>
      <c r="B51" s="110"/>
      <c r="C51" s="20"/>
      <c r="D51" s="20"/>
      <c r="E51" s="20"/>
      <c r="F51" s="20"/>
      <c r="G51" s="20"/>
      <c r="H51" s="15"/>
      <c r="I51" s="20"/>
      <c r="J51" s="20"/>
      <c r="K51" s="20"/>
      <c r="L51" s="20"/>
      <c r="M51" s="20"/>
      <c r="N51" s="15"/>
      <c r="O51" s="19"/>
      <c r="P51" s="19"/>
      <c r="Q51" s="19"/>
      <c r="R51" s="19"/>
      <c r="S51" s="19"/>
      <c r="U51" s="109" t="s">
        <v>28</v>
      </c>
      <c r="V51" s="110"/>
      <c r="W51" s="20"/>
      <c r="X51" s="20"/>
      <c r="Y51" s="20"/>
      <c r="Z51" s="20"/>
      <c r="AA51" s="20"/>
      <c r="AB51" s="15"/>
      <c r="AC51" s="20"/>
      <c r="AD51" s="20"/>
      <c r="AE51" s="20"/>
      <c r="AF51" s="20"/>
      <c r="AG51" s="20"/>
      <c r="AH51" s="15"/>
      <c r="AI51" s="19"/>
      <c r="AJ51" s="19"/>
      <c r="AK51" s="19"/>
      <c r="AL51" s="19"/>
      <c r="AM51" s="19"/>
    </row>
    <row r="52" spans="1:39" ht="16.5" thickBot="1">
      <c r="A52" s="21"/>
      <c r="B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U52" s="21"/>
      <c r="V52" s="22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ht="16.5" thickBot="1">
      <c r="A53" s="111" t="s">
        <v>29</v>
      </c>
      <c r="B53" s="112"/>
      <c r="C53" s="108"/>
      <c r="D53" s="108"/>
      <c r="E53" s="108"/>
      <c r="F53" s="108"/>
      <c r="G53" s="108"/>
      <c r="H53" s="23"/>
      <c r="I53" s="108"/>
      <c r="J53" s="108"/>
      <c r="K53" s="108"/>
      <c r="L53" s="108"/>
      <c r="M53" s="108"/>
      <c r="N53" s="23"/>
      <c r="O53" s="108"/>
      <c r="P53" s="108"/>
      <c r="Q53" s="108"/>
      <c r="R53" s="108"/>
      <c r="S53" s="108"/>
      <c r="U53" s="111" t="s">
        <v>29</v>
      </c>
      <c r="V53" s="112"/>
      <c r="W53" s="108"/>
      <c r="X53" s="108"/>
      <c r="Y53" s="108"/>
      <c r="Z53" s="108"/>
      <c r="AA53" s="108"/>
      <c r="AB53" s="23"/>
      <c r="AC53" s="108"/>
      <c r="AD53" s="108"/>
      <c r="AE53" s="108"/>
      <c r="AF53" s="108"/>
      <c r="AG53" s="108"/>
      <c r="AH53" s="23"/>
      <c r="AI53" s="108"/>
      <c r="AJ53" s="108"/>
      <c r="AK53" s="108"/>
      <c r="AL53" s="108"/>
      <c r="AM53" s="108"/>
    </row>
  </sheetData>
  <sheetProtection/>
  <mergeCells count="34">
    <mergeCell ref="AC53:AG53"/>
    <mergeCell ref="AI53:AM53"/>
    <mergeCell ref="A51:B51"/>
    <mergeCell ref="U51:V51"/>
    <mergeCell ref="A53:B53"/>
    <mergeCell ref="C53:G53"/>
    <mergeCell ref="I53:M53"/>
    <mergeCell ref="O53:S53"/>
    <mergeCell ref="U53:V53"/>
    <mergeCell ref="U29:U34"/>
    <mergeCell ref="A35:A42"/>
    <mergeCell ref="U35:U42"/>
    <mergeCell ref="A43:A49"/>
    <mergeCell ref="U43:U49"/>
    <mergeCell ref="W53:AA53"/>
    <mergeCell ref="A50:B50"/>
    <mergeCell ref="U50:V50"/>
    <mergeCell ref="O4:S4"/>
    <mergeCell ref="U4:U5"/>
    <mergeCell ref="A14:A21"/>
    <mergeCell ref="U14:U21"/>
    <mergeCell ref="A22:A28"/>
    <mergeCell ref="U22:U28"/>
    <mergeCell ref="I4:M4"/>
    <mergeCell ref="V4:V5"/>
    <mergeCell ref="A29:A34"/>
    <mergeCell ref="W4:AA4"/>
    <mergeCell ref="AC4:AG4"/>
    <mergeCell ref="AI4:AM4"/>
    <mergeCell ref="A6:A13"/>
    <mergeCell ref="U6:U13"/>
    <mergeCell ref="A4:A5"/>
    <mergeCell ref="B4:B5"/>
    <mergeCell ref="C4:G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system3</dc:creator>
  <cp:keywords/>
  <dc:description/>
  <cp:lastModifiedBy>dell</cp:lastModifiedBy>
  <cp:lastPrinted>2013-04-14T14:26:47Z</cp:lastPrinted>
  <dcterms:created xsi:type="dcterms:W3CDTF">2012-11-06T05:38:48Z</dcterms:created>
  <dcterms:modified xsi:type="dcterms:W3CDTF">2013-04-24T12:24:58Z</dcterms:modified>
  <cp:category/>
  <cp:version/>
  <cp:contentType/>
  <cp:contentStatus/>
</cp:coreProperties>
</file>